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832" activeTab="1"/>
  </bookViews>
  <sheets>
    <sheet name="Φύλλο1" sheetId="1" r:id="rId1"/>
    <sheet name="Φύλλο2" sheetId="2" r:id="rId2"/>
  </sheets>
  <definedNames/>
  <calcPr fullCalcOnLoad="1"/>
</workbook>
</file>

<file path=xl/sharedStrings.xml><?xml version="1.0" encoding="utf-8"?>
<sst xmlns="http://schemas.openxmlformats.org/spreadsheetml/2006/main" count="203" uniqueCount="86">
  <si>
    <t>Α/Α</t>
  </si>
  <si>
    <t>ΕΙΔΟΣ ΠΡΟΜΗΘΕΙΑΣ</t>
  </si>
  <si>
    <t>ΜΟΝΑΔΑ ΜΕΤΡΗΣΗΣ</t>
  </si>
  <si>
    <t>ΤΙΜΗ ΜΟΝΑΔΑΣ</t>
  </si>
  <si>
    <t>ΠΟΣΟΤΗΤΑ</t>
  </si>
  <si>
    <t>ΔΑΠΑΝΗ ΠΡΟ Φ.Π.Α.</t>
  </si>
  <si>
    <t>ΠΕΤΡΕΛΑΙΟ ΚΙΝΗΣΗΣ</t>
  </si>
  <si>
    <t>ΠΕΤΡΕΛΑΙΟ ΘΕΡΜΑΝΣΗΣ</t>
  </si>
  <si>
    <t>ΒΕΝΖΙΝΗ ΑΜΟΛΥΒΔΗ</t>
  </si>
  <si>
    <t>ΛΙΤΡΑ</t>
  </si>
  <si>
    <t>Φ.Π.Α.</t>
  </si>
  <si>
    <t>ΔΑΠΑΝΗ ΜΕ Φ.Π.Α.</t>
  </si>
  <si>
    <t xml:space="preserve"> </t>
  </si>
  <si>
    <t>ΣΥΝΟΛΟ</t>
  </si>
  <si>
    <t>ΛΙΠΑΝΤΙΚΟ ΠΕΤΡΕΛΑΙΟΚΙΝΗΤΗΡΩΝ SAE 20W/50</t>
  </si>
  <si>
    <t>ΛΙΠΑΝΤΙΚΟ ΒΕΝΖΙΝΟΚΙΝΗΤΗΡΩΝ SAE 5W/30</t>
  </si>
  <si>
    <t>ΛΙΠΑΝΤΙΚΑ ΣΑΣΜΑΝ SAE 80W</t>
  </si>
  <si>
    <t>ΛΙΠΑΝΤΙΚΑ ΣΑΣΜΑΝ SAE 10W/30</t>
  </si>
  <si>
    <t xml:space="preserve">ΛΙΠΑΝΤΙΚΑ ΣΑΣΜΑΝ SAE 10W </t>
  </si>
  <si>
    <t>ΛΙΠΑΝΤΙΚΑ ΣΑΣΜΑΝ SAE 75W/90</t>
  </si>
  <si>
    <t>ΛΙΠΑΝΤΙΚΑ ΣΑΣΜΑΝ SAE 30</t>
  </si>
  <si>
    <t>ΥΓΡΑ ΜΠΑΤΑΡΙΑΣ</t>
  </si>
  <si>
    <t>ΑΝΤΙΨΥΚΤΙΚΟ ΥΓΡΟ (ΠΑΡΑΦΛΟΥ)</t>
  </si>
  <si>
    <t>ΥΓΡΟ ΓΙΑ ΣΥΣΤΗΜΑ ΕΠΙΛΕΚΤΙΚΗΣ ΚΑΤΑΛΥΣΗΣ (AD BLUE)</t>
  </si>
  <si>
    <t>ΛΑΔΙ ΜΙΞΗΣ (ΧΡΩΜΑΤΙΣΤΟ Ή ΑΧΡΩΜΟ)</t>
  </si>
  <si>
    <t>ΓΡΑΣΟ ΓΩΝΙΑΚΗΣ ΧΟΡΤΟΚΟΠΤΙΚΩΝ</t>
  </si>
  <si>
    <t>ΓΡΑΣΟ ΥΓΡΟ ΓΙΑ ΑΛΥΣΙΔΕΣ ΑΛΥΣΣΟΠΡΙΟΝΩΝ</t>
  </si>
  <si>
    <t>ΛΑΔΙ ΑΛΥΣΙΔΑΣ</t>
  </si>
  <si>
    <t>ΥΓΡΟ ΥΔΡΑΥΛΙΚΩΝ ΣΥΣΤΗΜΑΤΩΝ  HLP68</t>
  </si>
  <si>
    <t>ΛΙΠΑΝΤΙΚΑ ΣΑΣΜΑΝ -ΔΙΑΦΟΡΙΚΟΥ SAE 80W/90</t>
  </si>
  <si>
    <t>ΑΘΡΟΙΣΜΑ</t>
  </si>
  <si>
    <t xml:space="preserve">ΛΙΠΑΝΤΙΚΟ ΒΕΝΖΙΝΟΚΙΝΗΤΗΡΩΝ SAE15W/40 </t>
  </si>
  <si>
    <t xml:space="preserve">ΛΙΠΑΝΤΙΚΟ ΒΕΝΖΙΝΟΚΙΝΗΤΗΡΩΝ SAE10W/40 </t>
  </si>
  <si>
    <t>ΛΙΠΑΝΤΙΚΟ ΠΕΤΡΕΛΑΙΟΚΙΝΗΤΗΡΩΝ  SAE15W/40</t>
  </si>
  <si>
    <t>ΛΙΠΑΝΤΙΚΟ ΠΕΤΡΕΛΑΙΟΚΙΝΗΤΗΡΩΝ  SAE 10W/40</t>
  </si>
  <si>
    <t>ΛΙΠΑΝΤΙΚΟ ΔΙΑΦΟΡΙΚΟΥ SAE 85W/140</t>
  </si>
  <si>
    <t>ΟΜΑΔΑ 1  (ΚΑΥΣΙΜΑ ΔΗΜΟΥ ΣΠΑΡΤΗΣ)</t>
  </si>
  <si>
    <t>ΟΜΑΔΑ 2 (ΛΙΠΑΝΤΙΚΑ ΔΗΜΟΥ ΣΠΑΡΤΗΣ)</t>
  </si>
  <si>
    <t>ΟΜΑΔΑ 3  (ΚΑΥΣΙΜΑ ΑΘΛΗΤΙΚΟΥ ΟΡΓΑΝΙΣΜΟΥ ΔΗΜΟΥ ΣΠΑΡΤΗΣ)</t>
  </si>
  <si>
    <t>ΟΜΑΔΑ 4 (ΚΑΥΣΙΜΑ Ν.Π. ΚΟΙΝΩΝΙΚΗΣ ΠΡΟΣΤΑΣΙΑΣ ΑΛΛΗΛΕΓΓΥΗΣ ΚΑΙ ΠΑΙΔΕΙΑΣ)</t>
  </si>
  <si>
    <t>ΟΜΑΔΑ 5 (ΛΙΠΑΝΤΙΚΑ Ν.Π. ΚΟΙΝΩΝΙΚΗΣ ΠΡΟΣΤΑΣΙΑΣ ΑΛΛΗΛΕΓΓΥΗΣ ΚΑΙ ΠΑΙΔΕΙΑΣ)</t>
  </si>
  <si>
    <t xml:space="preserve">                                                               ΣΧΟΛΙΚΗ ΕΠΙΤΡΟΠΗ ΠΡΩΤΟΒΑΘΜΙΑΣ ΕΚΠΑΙΔΕΥΣΗΣ</t>
  </si>
  <si>
    <t xml:space="preserve">                                             Ν.Π. ΚΟΙΝΩΝΙΚΗΣ ΠΡΟΣΤΑΣΙΑΣ ΑΛΛΗΛΕΓΓΥΗΣ ΚΑΙ ΠΑΙΔΕΙΑΣ</t>
  </si>
  <si>
    <t>ΟΜΑΔΑ 7 (ΚΑΥΣΙΜΑ ΣΧΟΛΙΚΗΣ ΕΠΙΤΡΟΠΗΣ ΔΕΥΤΕΡΟΒΑΘΜΙΑΣ ΕΚΠΑΙΔΕΥΣΗΣ)</t>
  </si>
  <si>
    <t>ΟΜΑΔΑ 6 (ΚΑΥΣΙΜΑ ΣΧΟΛΙΚΗΣ ΕΠΙΤΡΟΠΗΣ ΠΡΩΤΟΒΑΘΜΙΑΣ ΕΚΠΑΙΔΕΥΣΗΣ)</t>
  </si>
  <si>
    <t xml:space="preserve">                                                        ΣΧΟΛΙΚΗ ΕΠΙΤΡΟΠΗ ΔΕΥΤΕΡΟΒΑΘΜΙΑΣ ΕΚΠΑΙΔΕΥΣΗΣ</t>
  </si>
  <si>
    <t xml:space="preserve">                                                ΑΘΛΗΤΙΚΟΣ ΟΡΓΑΝΙΣΜΟΣ ΔΗΜΟΥ ΣΠΑΡΤΗΣ</t>
  </si>
  <si>
    <t xml:space="preserve">                                      ΔΗΜΟΣ ΣΠΑΡΤΗΣ</t>
  </si>
  <si>
    <t>ΛΙΠΑΝΤΙΚΟ ΒΕΝΖΙΝΟΚΙΝΗΤΗΡΩΝ SAE 20W/50</t>
  </si>
  <si>
    <t>ΕΙΔΟΣ</t>
  </si>
  <si>
    <t>ΟΜΑΔΑ 1 (ΚΑΥΣΙΜΑ ΔΗΜΟΥ ΣΠΑΡΤΗΣ)</t>
  </si>
  <si>
    <t>ΟΜΑΔΑ 3 (ΚΑΥΣΙΜΑ ΑΘΛΗΤΙΚΟΥ ΟΡΓΑΝΙΣΜΟΥ ΔΗΜΟΥ ΣΠΑΡΤΗΣ)</t>
  </si>
  <si>
    <t xml:space="preserve">ΟΜΑΔΑ 4 (ΚΑΥΣΙΜΑ </t>
  </si>
  <si>
    <t>Ν.Π. ΚΟΙΝΩΝΙΚΗΣ ΠΡΟΣΤΑΣΙΑΣ ΑΛΛΗΛΕΓΓΥΗΣ ΚΑΙ ΠΑΙΔΕΙΑΣ)</t>
  </si>
  <si>
    <t>ΣΤΡΟΓΓ.</t>
  </si>
  <si>
    <t xml:space="preserve">                                                       ΣΥΝΟΛΙΚΗ ΔΑΠΑΝΗ</t>
  </si>
  <si>
    <t>ΑΝΑΛΥΤΙΚΟΣ ΠΡΟΫΠΟΛΟΓΙΣΜΟΣ ΜΕΛΕΤΗΣ</t>
  </si>
  <si>
    <t>ΣΥΝΟΠΤΙΚΟΣ   ΠΡΟΫΠΟΛΟΓΙΣΜΟΣ  ΜΕΛΕΤΗΣ</t>
  </si>
  <si>
    <t>ΛΙΠΑΝΤΙΚΟ ΠΕΤΡΕΛΑΙΟΚΙΝΗΤΗΡΩΝ SAE 5W/30</t>
  </si>
  <si>
    <t>ΝΟΜΟΣ ΛΑΚΩΝΙΑΣ</t>
  </si>
  <si>
    <t>ΔΗΜΟΣ ΣΠΑΡΤΗΣ</t>
  </si>
  <si>
    <t xml:space="preserve">Δ/ΝΣΗ ΠΕΡΙΒΑΛΛΟΝΤΟΣ </t>
  </si>
  <si>
    <t>ΠΡΟΜΗΘΕΙΑ</t>
  </si>
  <si>
    <t>ΚΑΥΣΙΜΩΝ ΚΑΙ ΛΙΠΑΝΤΙΚΩΝ</t>
  </si>
  <si>
    <t xml:space="preserve">ΤΟΥ ΔΗΜΟΥ ΣΠΑΡΤΗΣ ΚΑΙ </t>
  </si>
  <si>
    <t>ΤΩΝ ΝΟΜΙΚΩΝ ΤΟΥ ΠΡΟΣΩΠΩΝ</t>
  </si>
  <si>
    <r>
      <t xml:space="preserve">              ΠΡΟΫΠ.: 468.850,00€   </t>
    </r>
    <r>
      <rPr>
        <sz val="10"/>
        <rFont val="Arial"/>
        <family val="0"/>
      </rPr>
      <t xml:space="preserve"> </t>
    </r>
  </si>
  <si>
    <t xml:space="preserve"> ΣΠΑΡΤΗ: 10/03/2015</t>
  </si>
  <si>
    <t>Η ΣΥΝΤΑΞΑΣΑ</t>
  </si>
  <si>
    <t>ΣΠΑΡΤΗ: 10/03/2015</t>
  </si>
  <si>
    <t>ΘΕΩΡΗΘΗΚΕ</t>
  </si>
  <si>
    <t>ΚΑΛΚΕΤΑΝΙΔΟΥ ΧΡΙΣΤΙΝΑ</t>
  </si>
  <si>
    <t>ΜΗΧΑΝΟΛΟΓΟΣ ΜΗΧΑΝΙΚΟΣ Τ.Ε.</t>
  </si>
  <si>
    <t>Ο ΑΝΑΠΛΗΡΩΤΗΣ ΠΡΟΪΣΤΑΜΕΝΟΣ</t>
  </si>
  <si>
    <t>ΒΑΧΑΒΙΩΛΟΣ ΒΑΣΙΛΕΙΟΣ</t>
  </si>
  <si>
    <t>Π.Ε. ΔΙΟΙΚΗΤΙΚΟΥ</t>
  </si>
  <si>
    <t>ΥΓΡΟ ΥΔΡΑΥΛΙΚΩΝ ΣΥΣΤΗΜΑΤΩΝ  SAE10W/30</t>
  </si>
  <si>
    <t xml:space="preserve"> ΔΑΠΑΝΗ ΜΕ Φ.Π.Α.</t>
  </si>
  <si>
    <t>ΔΑΠΑΝΗ  ΧΩΡΙΣ Φ.Π.Α</t>
  </si>
  <si>
    <t xml:space="preserve">                                                 ΤΩΝ ΝΟΜΙΚΩΝ ΤΟΥ ΠΡΟΣΩΠΩΝ</t>
  </si>
  <si>
    <t xml:space="preserve">                                                ΤΟΥ ΔΗΜΟΥ ΣΠΑΡΤΗΣ ΚΑΙ </t>
  </si>
  <si>
    <t xml:space="preserve">                                                 ΚΑΥΣΙΜΩΝ ΚΑΙ ΛΙΠΑΝΤΙΚΩΝ</t>
  </si>
  <si>
    <t xml:space="preserve">                                                     ΠΡΟΜΗΘΕΙΑ</t>
  </si>
  <si>
    <r>
      <t xml:space="preserve">                                                                                 ΠΡΟΫΠ.: 468.850,00€   </t>
    </r>
    <r>
      <rPr>
        <sz val="10"/>
        <rFont val="Arial"/>
        <family val="0"/>
      </rPr>
      <t xml:space="preserve"> </t>
    </r>
  </si>
  <si>
    <t>ΒΑΛΒΟΛΙΝΗ ΓΙΑ ΜΠΛΟΚΕ ΔΙΑΦΟΡΙΚΟ LS85/90</t>
  </si>
  <si>
    <t>ΒΑΛΒΟΛΙΝΗ ΔΙΑΦΟΡΙΚΟΥ LS85/140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</si>
</sst>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0\ &quot;€&quot;"/>
    <numFmt numFmtId="166" formatCode="#,##0.000"/>
    <numFmt numFmtId="167" formatCode="0.000"/>
    <numFmt numFmtId="168" formatCode="#,##0.000\ _€"/>
    <numFmt numFmtId="169" formatCode="&quot;Ναι&quot;;&quot;Ναι&quot;;&quot;'Οχι&quot;"/>
    <numFmt numFmtId="170" formatCode="&quot;Αληθές&quot;;&quot;Αληθές&quot;;&quot;Ψευδές&quot;"/>
    <numFmt numFmtId="171" formatCode="&quot;Ενεργοποίηση&quot;;&quot;Ενεργοποίηση&quot;;&quot;Απενεργοποίηση&quot;"/>
    <numFmt numFmtId="172" formatCode="[$€-2]\ #,##0.00_);[Red]\([$€-2]\ #,##0.00\)"/>
    <numFmt numFmtId="173" formatCode="#,##0.00;[Red]#,##0.0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Arial"/>
      <family val="0"/>
    </font>
    <font>
      <b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1" applyNumberFormat="0" applyAlignment="0" applyProtection="0"/>
  </cellStyleXfs>
  <cellXfs count="5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65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justify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5" xfId="0" applyFont="1" applyBorder="1" applyAlignment="1">
      <alignment/>
    </xf>
    <xf numFmtId="16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/>
    </xf>
    <xf numFmtId="8" fontId="9" fillId="0" borderId="10" xfId="0" applyNumberFormat="1" applyFont="1" applyBorder="1" applyAlignment="1">
      <alignment horizontal="right"/>
    </xf>
    <xf numFmtId="0" fontId="9" fillId="0" borderId="0" xfId="0" applyFont="1" applyAlignment="1">
      <alignment/>
    </xf>
    <xf numFmtId="164" fontId="9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65" fontId="9" fillId="0" borderId="16" xfId="0" applyNumberFormat="1" applyFont="1" applyBorder="1" applyAlignment="1">
      <alignment horizontal="right"/>
    </xf>
    <xf numFmtId="165" fontId="9" fillId="0" borderId="12" xfId="0" applyNumberFormat="1" applyFont="1" applyBorder="1" applyAlignment="1">
      <alignment horizontal="right"/>
    </xf>
    <xf numFmtId="164" fontId="9" fillId="0" borderId="16" xfId="0" applyNumberFormat="1" applyFont="1" applyBorder="1" applyAlignment="1">
      <alignment horizontal="right"/>
    </xf>
    <xf numFmtId="164" fontId="9" fillId="0" borderId="12" xfId="0" applyNumberFormat="1" applyFont="1" applyBorder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164" fontId="10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1</xdr:row>
      <xdr:rowOff>0</xdr:rowOff>
    </xdr:from>
    <xdr:to>
      <xdr:col>1</xdr:col>
      <xdr:colOff>962025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161925"/>
          <a:ext cx="447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0</xdr:row>
      <xdr:rowOff>152400</xdr:rowOff>
    </xdr:from>
    <xdr:to>
      <xdr:col>2</xdr:col>
      <xdr:colOff>314325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152400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00"/>
  <sheetViews>
    <sheetView zoomScalePageLayoutView="0" workbookViewId="0" topLeftCell="A43">
      <selection activeCell="J58" sqref="J58"/>
    </sheetView>
  </sheetViews>
  <sheetFormatPr defaultColWidth="9.140625" defaultRowHeight="12.75"/>
  <cols>
    <col min="1" max="1" width="4.421875" style="0" customWidth="1"/>
    <col min="2" max="2" width="24.28125" style="0" bestFit="1" customWidth="1"/>
    <col min="3" max="3" width="11.00390625" style="0" customWidth="1"/>
    <col min="4" max="4" width="10.8515625" style="0" customWidth="1"/>
    <col min="5" max="5" width="11.28125" style="0" customWidth="1"/>
    <col min="6" max="6" width="12.7109375" style="0" bestFit="1" customWidth="1"/>
    <col min="7" max="7" width="10.7109375" style="0" bestFit="1" customWidth="1"/>
    <col min="8" max="8" width="11.7109375" style="0" bestFit="1" customWidth="1"/>
  </cols>
  <sheetData>
    <row r="4" spans="6:8" ht="13.5">
      <c r="F4" s="34" t="s">
        <v>62</v>
      </c>
      <c r="G4" s="34"/>
      <c r="H4" s="34"/>
    </row>
    <row r="5" spans="2:8" ht="13.5">
      <c r="B5" s="11" t="s">
        <v>59</v>
      </c>
      <c r="F5" s="35" t="s">
        <v>63</v>
      </c>
      <c r="G5" s="35"/>
      <c r="H5" s="35"/>
    </row>
    <row r="6" spans="2:8" ht="12.75">
      <c r="B6" t="s">
        <v>60</v>
      </c>
      <c r="F6" s="35" t="s">
        <v>64</v>
      </c>
      <c r="G6" s="35"/>
      <c r="H6" s="35"/>
    </row>
    <row r="7" spans="2:8" ht="13.5">
      <c r="B7" s="12" t="s">
        <v>61</v>
      </c>
      <c r="F7" s="35" t="s">
        <v>65</v>
      </c>
      <c r="G7" s="35"/>
      <c r="H7" s="35"/>
    </row>
    <row r="8" ht="13.5">
      <c r="B8" s="11"/>
    </row>
    <row r="9" spans="2:8" ht="13.5">
      <c r="B9" s="11"/>
      <c r="F9" s="36" t="s">
        <v>66</v>
      </c>
      <c r="G9" s="37"/>
      <c r="H9" s="37"/>
    </row>
    <row r="11" spans="1:9" ht="13.5">
      <c r="A11" s="39" t="s">
        <v>56</v>
      </c>
      <c r="B11" s="39"/>
      <c r="C11" s="39"/>
      <c r="D11" s="39"/>
      <c r="E11" s="39"/>
      <c r="F11" s="39"/>
      <c r="G11" s="39"/>
      <c r="H11" s="39"/>
      <c r="I11" s="39"/>
    </row>
    <row r="12" spans="1:7" ht="12.75">
      <c r="A12" s="35" t="s">
        <v>47</v>
      </c>
      <c r="B12" s="35"/>
      <c r="C12" s="35"/>
      <c r="D12" s="35"/>
      <c r="E12" s="35"/>
      <c r="F12" s="35"/>
      <c r="G12" s="35"/>
    </row>
    <row r="13" spans="1:9" ht="12.75">
      <c r="A13" s="35" t="s">
        <v>36</v>
      </c>
      <c r="B13" s="35"/>
      <c r="C13" s="35"/>
      <c r="D13" s="35"/>
      <c r="E13" s="35"/>
      <c r="F13" s="35"/>
      <c r="G13" s="35"/>
      <c r="H13" s="35"/>
      <c r="I13" s="35"/>
    </row>
    <row r="14" spans="1:8" ht="26.25">
      <c r="A14" s="4" t="s">
        <v>0</v>
      </c>
      <c r="B14" s="5" t="s">
        <v>1</v>
      </c>
      <c r="C14" s="5" t="s">
        <v>2</v>
      </c>
      <c r="D14" s="5" t="s">
        <v>3</v>
      </c>
      <c r="E14" s="5" t="s">
        <v>4</v>
      </c>
      <c r="F14" s="5" t="s">
        <v>5</v>
      </c>
      <c r="G14" s="5" t="s">
        <v>10</v>
      </c>
      <c r="H14" s="5" t="s">
        <v>11</v>
      </c>
    </row>
    <row r="15" spans="1:8" ht="12.75">
      <c r="A15" s="4">
        <v>1</v>
      </c>
      <c r="B15" s="4" t="s">
        <v>6</v>
      </c>
      <c r="C15" s="4" t="s">
        <v>9</v>
      </c>
      <c r="D15" s="6">
        <v>1.041</v>
      </c>
      <c r="E15" s="7">
        <v>162417</v>
      </c>
      <c r="F15" s="6">
        <f>D15*E15</f>
        <v>169076.09699999998</v>
      </c>
      <c r="G15" s="8">
        <f>F15*0.23</f>
        <v>38887.502309999996</v>
      </c>
      <c r="H15" s="8">
        <f>F15+G15</f>
        <v>207963.59930999996</v>
      </c>
    </row>
    <row r="16" spans="1:8" ht="12.75">
      <c r="A16" s="4">
        <v>2</v>
      </c>
      <c r="B16" s="4" t="s">
        <v>7</v>
      </c>
      <c r="C16" s="4" t="s">
        <v>9</v>
      </c>
      <c r="D16" s="6">
        <v>0.813</v>
      </c>
      <c r="E16" s="7">
        <v>25000</v>
      </c>
      <c r="F16" s="6">
        <f>D16*E16</f>
        <v>20325</v>
      </c>
      <c r="G16" s="8">
        <f>F16*0.23</f>
        <v>4674.75</v>
      </c>
      <c r="H16" s="8">
        <f>F16+G16</f>
        <v>24999.75</v>
      </c>
    </row>
    <row r="17" spans="1:8" ht="12.75">
      <c r="A17" s="4">
        <v>3</v>
      </c>
      <c r="B17" s="4" t="s">
        <v>8</v>
      </c>
      <c r="C17" s="4" t="s">
        <v>9</v>
      </c>
      <c r="D17" s="6">
        <v>1.317</v>
      </c>
      <c r="E17" s="7">
        <v>19776</v>
      </c>
      <c r="F17" s="6">
        <f>D17*E17</f>
        <v>26044.992</v>
      </c>
      <c r="G17" s="8">
        <f>F17*0.23</f>
        <v>5990.34816</v>
      </c>
      <c r="H17" s="8">
        <f>F17+G17</f>
        <v>32035.34016</v>
      </c>
    </row>
    <row r="18" spans="1:8" ht="12.75">
      <c r="A18" s="4"/>
      <c r="B18" s="4"/>
      <c r="C18" s="4"/>
      <c r="D18" s="4"/>
      <c r="E18" s="4" t="s">
        <v>13</v>
      </c>
      <c r="F18" s="6">
        <f>F15+F16+F17</f>
        <v>215446.08899999998</v>
      </c>
      <c r="G18" s="8">
        <f>F18*0.23</f>
        <v>49552.60047</v>
      </c>
      <c r="H18" s="8">
        <f>F18+G18</f>
        <v>264998.68947</v>
      </c>
    </row>
    <row r="20" spans="1:9" ht="12.75">
      <c r="A20" s="35" t="s">
        <v>37</v>
      </c>
      <c r="B20" s="35"/>
      <c r="C20" s="35"/>
      <c r="D20" s="35"/>
      <c r="E20" s="35"/>
      <c r="F20" s="35"/>
      <c r="G20" s="35"/>
      <c r="H20" s="35"/>
      <c r="I20" s="35"/>
    </row>
    <row r="21" spans="1:8" ht="26.25">
      <c r="A21" s="4" t="s">
        <v>0</v>
      </c>
      <c r="B21" s="5" t="s">
        <v>1</v>
      </c>
      <c r="C21" s="5" t="s">
        <v>2</v>
      </c>
      <c r="D21" s="5" t="s">
        <v>3</v>
      </c>
      <c r="E21" s="5" t="s">
        <v>4</v>
      </c>
      <c r="F21" s="5" t="s">
        <v>5</v>
      </c>
      <c r="G21" s="5" t="s">
        <v>10</v>
      </c>
      <c r="H21" s="5" t="s">
        <v>11</v>
      </c>
    </row>
    <row r="22" spans="1:8" ht="39">
      <c r="A22" s="4">
        <v>1</v>
      </c>
      <c r="B22" s="5" t="s">
        <v>33</v>
      </c>
      <c r="C22" s="4" t="s">
        <v>9</v>
      </c>
      <c r="D22" s="9">
        <v>7.5</v>
      </c>
      <c r="E22" s="9">
        <v>1000</v>
      </c>
      <c r="F22" s="8">
        <f>D22*E22</f>
        <v>7500</v>
      </c>
      <c r="G22" s="8">
        <f>F22*0.23</f>
        <v>1725</v>
      </c>
      <c r="H22" s="8">
        <f>F22+G22</f>
        <v>9225</v>
      </c>
    </row>
    <row r="23" spans="1:8" ht="39">
      <c r="A23" s="4">
        <v>2</v>
      </c>
      <c r="B23" s="5" t="s">
        <v>31</v>
      </c>
      <c r="C23" s="4" t="s">
        <v>9</v>
      </c>
      <c r="D23" s="9">
        <v>7.5</v>
      </c>
      <c r="E23" s="9">
        <v>200</v>
      </c>
      <c r="F23" s="8">
        <f>D23*E23</f>
        <v>1500</v>
      </c>
      <c r="G23" s="8">
        <f aca="true" t="shared" si="0" ref="G23:G48">F23*0.23</f>
        <v>345</v>
      </c>
      <c r="H23" s="8">
        <f>F23+G23</f>
        <v>1845</v>
      </c>
    </row>
    <row r="24" spans="1:8" ht="39">
      <c r="A24" s="4">
        <v>3</v>
      </c>
      <c r="B24" s="5" t="s">
        <v>34</v>
      </c>
      <c r="C24" s="4" t="s">
        <v>9</v>
      </c>
      <c r="D24" s="9">
        <v>8</v>
      </c>
      <c r="E24" s="9">
        <v>350</v>
      </c>
      <c r="F24" s="8">
        <f aca="true" t="shared" si="1" ref="F24:F47">D24*E24</f>
        <v>2800</v>
      </c>
      <c r="G24" s="8">
        <f t="shared" si="0"/>
        <v>644</v>
      </c>
      <c r="H24" s="8">
        <f aca="true" t="shared" si="2" ref="H24:H47">F24+G24</f>
        <v>3444</v>
      </c>
    </row>
    <row r="25" spans="1:8" ht="39">
      <c r="A25" s="4">
        <v>4</v>
      </c>
      <c r="B25" s="5" t="s">
        <v>32</v>
      </c>
      <c r="C25" s="4" t="s">
        <v>9</v>
      </c>
      <c r="D25" s="9">
        <v>8</v>
      </c>
      <c r="E25" s="9">
        <v>100</v>
      </c>
      <c r="F25" s="8">
        <f>D25*E25</f>
        <v>800</v>
      </c>
      <c r="G25" s="8">
        <f t="shared" si="0"/>
        <v>184</v>
      </c>
      <c r="H25" s="8">
        <f>F25+G25</f>
        <v>984</v>
      </c>
    </row>
    <row r="26" spans="1:8" ht="39">
      <c r="A26" s="4">
        <v>5</v>
      </c>
      <c r="B26" s="5" t="s">
        <v>14</v>
      </c>
      <c r="C26" s="4" t="s">
        <v>9</v>
      </c>
      <c r="D26" s="9">
        <v>5</v>
      </c>
      <c r="E26" s="9">
        <v>400</v>
      </c>
      <c r="F26" s="8">
        <f t="shared" si="1"/>
        <v>2000</v>
      </c>
      <c r="G26" s="8">
        <f t="shared" si="0"/>
        <v>460</v>
      </c>
      <c r="H26" s="8">
        <f t="shared" si="2"/>
        <v>2460</v>
      </c>
    </row>
    <row r="27" spans="1:8" ht="39">
      <c r="A27" s="4">
        <v>6</v>
      </c>
      <c r="B27" s="5" t="s">
        <v>48</v>
      </c>
      <c r="C27" s="4" t="s">
        <v>9</v>
      </c>
      <c r="D27" s="9">
        <v>5</v>
      </c>
      <c r="E27" s="9">
        <v>100</v>
      </c>
      <c r="F27" s="8">
        <f t="shared" si="1"/>
        <v>500</v>
      </c>
      <c r="G27" s="8">
        <f t="shared" si="0"/>
        <v>115</v>
      </c>
      <c r="H27" s="8">
        <f t="shared" si="2"/>
        <v>615</v>
      </c>
    </row>
    <row r="28" spans="1:8" ht="39">
      <c r="A28" s="4">
        <v>7</v>
      </c>
      <c r="B28" s="5" t="s">
        <v>58</v>
      </c>
      <c r="C28" s="4" t="s">
        <v>9</v>
      </c>
      <c r="D28" s="9">
        <v>8</v>
      </c>
      <c r="E28" s="9">
        <v>40</v>
      </c>
      <c r="F28" s="8">
        <f t="shared" si="1"/>
        <v>320</v>
      </c>
      <c r="G28" s="8">
        <f t="shared" si="0"/>
        <v>73.60000000000001</v>
      </c>
      <c r="H28" s="8">
        <f t="shared" si="2"/>
        <v>393.6</v>
      </c>
    </row>
    <row r="29" spans="1:8" ht="39">
      <c r="A29" s="4">
        <v>8</v>
      </c>
      <c r="B29" s="5" t="s">
        <v>15</v>
      </c>
      <c r="C29" s="4" t="s">
        <v>9</v>
      </c>
      <c r="D29" s="9">
        <v>8</v>
      </c>
      <c r="E29" s="9">
        <v>100</v>
      </c>
      <c r="F29" s="8">
        <f t="shared" si="1"/>
        <v>800</v>
      </c>
      <c r="G29" s="8">
        <f t="shared" si="0"/>
        <v>184</v>
      </c>
      <c r="H29" s="8">
        <f t="shared" si="2"/>
        <v>984</v>
      </c>
    </row>
    <row r="30" spans="1:8" ht="26.25">
      <c r="A30" s="4">
        <v>9</v>
      </c>
      <c r="B30" s="5" t="s">
        <v>16</v>
      </c>
      <c r="C30" s="4" t="s">
        <v>9</v>
      </c>
      <c r="D30" s="9">
        <v>7.5</v>
      </c>
      <c r="E30" s="9">
        <v>100</v>
      </c>
      <c r="F30" s="8">
        <f t="shared" si="1"/>
        <v>750</v>
      </c>
      <c r="G30" s="8">
        <f t="shared" si="0"/>
        <v>172.5</v>
      </c>
      <c r="H30" s="8">
        <f t="shared" si="2"/>
        <v>922.5</v>
      </c>
    </row>
    <row r="31" spans="1:8" ht="26.25">
      <c r="A31" s="4">
        <v>10</v>
      </c>
      <c r="B31" s="5" t="s">
        <v>17</v>
      </c>
      <c r="C31" s="4" t="s">
        <v>9</v>
      </c>
      <c r="D31" s="9">
        <v>5</v>
      </c>
      <c r="E31" s="9">
        <v>350</v>
      </c>
      <c r="F31" s="8">
        <f t="shared" si="1"/>
        <v>1750</v>
      </c>
      <c r="G31" s="8">
        <f t="shared" si="0"/>
        <v>402.5</v>
      </c>
      <c r="H31" s="8">
        <f t="shared" si="2"/>
        <v>2152.5</v>
      </c>
    </row>
    <row r="32" spans="1:8" ht="26.25">
      <c r="A32" s="4">
        <v>11</v>
      </c>
      <c r="B32" s="5" t="s">
        <v>18</v>
      </c>
      <c r="C32" s="4" t="s">
        <v>9</v>
      </c>
      <c r="D32" s="9">
        <v>7.5</v>
      </c>
      <c r="E32" s="9">
        <v>124</v>
      </c>
      <c r="F32" s="8">
        <f t="shared" si="1"/>
        <v>930</v>
      </c>
      <c r="G32" s="8">
        <f t="shared" si="0"/>
        <v>213.9</v>
      </c>
      <c r="H32" s="8">
        <f t="shared" si="2"/>
        <v>1143.9</v>
      </c>
    </row>
    <row r="33" spans="1:8" ht="26.25">
      <c r="A33" s="4">
        <v>12</v>
      </c>
      <c r="B33" s="5" t="s">
        <v>19</v>
      </c>
      <c r="C33" s="4" t="s">
        <v>9</v>
      </c>
      <c r="D33" s="9">
        <v>7.5</v>
      </c>
      <c r="E33" s="9">
        <v>260</v>
      </c>
      <c r="F33" s="8">
        <f t="shared" si="1"/>
        <v>1950</v>
      </c>
      <c r="G33" s="8">
        <f t="shared" si="0"/>
        <v>448.5</v>
      </c>
      <c r="H33" s="8">
        <f t="shared" si="2"/>
        <v>2398.5</v>
      </c>
    </row>
    <row r="34" spans="1:8" ht="26.25">
      <c r="A34" s="4">
        <v>13</v>
      </c>
      <c r="B34" s="5" t="s">
        <v>20</v>
      </c>
      <c r="C34" s="4" t="s">
        <v>9</v>
      </c>
      <c r="D34" s="9">
        <v>7.5</v>
      </c>
      <c r="E34" s="9">
        <v>700</v>
      </c>
      <c r="F34" s="8">
        <f t="shared" si="1"/>
        <v>5250</v>
      </c>
      <c r="G34" s="8">
        <f t="shared" si="0"/>
        <v>1207.5</v>
      </c>
      <c r="H34" s="8">
        <f t="shared" si="2"/>
        <v>6457.5</v>
      </c>
    </row>
    <row r="35" spans="1:8" ht="26.25">
      <c r="A35" s="4">
        <v>14</v>
      </c>
      <c r="B35" s="5" t="s">
        <v>29</v>
      </c>
      <c r="C35" s="4" t="s">
        <v>9</v>
      </c>
      <c r="D35" s="9">
        <v>8</v>
      </c>
      <c r="E35" s="9">
        <v>500</v>
      </c>
      <c r="F35" s="8">
        <f t="shared" si="1"/>
        <v>4000</v>
      </c>
      <c r="G35" s="8">
        <f t="shared" si="0"/>
        <v>920</v>
      </c>
      <c r="H35" s="8">
        <f t="shared" si="2"/>
        <v>4920</v>
      </c>
    </row>
    <row r="36" spans="1:8" ht="26.25">
      <c r="A36" s="4">
        <v>15</v>
      </c>
      <c r="B36" s="5" t="s">
        <v>35</v>
      </c>
      <c r="C36" s="4" t="s">
        <v>9</v>
      </c>
      <c r="D36" s="9">
        <v>8.5</v>
      </c>
      <c r="E36" s="9">
        <v>350</v>
      </c>
      <c r="F36" s="8">
        <f t="shared" si="1"/>
        <v>2975</v>
      </c>
      <c r="G36" s="8">
        <f t="shared" si="0"/>
        <v>684.25</v>
      </c>
      <c r="H36" s="8">
        <f t="shared" si="2"/>
        <v>3659.25</v>
      </c>
    </row>
    <row r="37" spans="1:8" ht="26.25">
      <c r="A37" s="4">
        <v>16</v>
      </c>
      <c r="B37" s="5" t="s">
        <v>84</v>
      </c>
      <c r="C37" s="4" t="s">
        <v>9</v>
      </c>
      <c r="D37" s="9">
        <v>8.5</v>
      </c>
      <c r="E37" s="9">
        <v>150</v>
      </c>
      <c r="F37" s="8">
        <f t="shared" si="1"/>
        <v>1275</v>
      </c>
      <c r="G37" s="8">
        <f t="shared" si="0"/>
        <v>293.25</v>
      </c>
      <c r="H37" s="8">
        <f t="shared" si="2"/>
        <v>1568.25</v>
      </c>
    </row>
    <row r="38" spans="1:8" ht="26.25">
      <c r="A38" s="4">
        <v>17</v>
      </c>
      <c r="B38" s="5" t="s">
        <v>85</v>
      </c>
      <c r="C38" s="4" t="s">
        <v>9</v>
      </c>
      <c r="D38" s="9">
        <v>8.5</v>
      </c>
      <c r="E38" s="9">
        <v>100</v>
      </c>
      <c r="F38" s="8">
        <f t="shared" si="1"/>
        <v>850</v>
      </c>
      <c r="G38" s="8">
        <f t="shared" si="0"/>
        <v>195.5</v>
      </c>
      <c r="H38" s="8">
        <f t="shared" si="2"/>
        <v>1045.5</v>
      </c>
    </row>
    <row r="39" spans="1:8" ht="26.25">
      <c r="A39" s="4">
        <v>18</v>
      </c>
      <c r="B39" s="5" t="s">
        <v>28</v>
      </c>
      <c r="C39" s="4" t="s">
        <v>9</v>
      </c>
      <c r="D39" s="9">
        <v>5</v>
      </c>
      <c r="E39" s="9">
        <v>560</v>
      </c>
      <c r="F39" s="8">
        <f t="shared" si="1"/>
        <v>2800</v>
      </c>
      <c r="G39" s="8">
        <f t="shared" si="0"/>
        <v>644</v>
      </c>
      <c r="H39" s="8">
        <f t="shared" si="2"/>
        <v>3444</v>
      </c>
    </row>
    <row r="40" spans="1:8" ht="39">
      <c r="A40" s="4">
        <v>19</v>
      </c>
      <c r="B40" s="5" t="s">
        <v>76</v>
      </c>
      <c r="C40" s="4" t="s">
        <v>9</v>
      </c>
      <c r="D40" s="9">
        <v>5</v>
      </c>
      <c r="E40" s="9">
        <v>400</v>
      </c>
      <c r="F40" s="8">
        <f t="shared" si="1"/>
        <v>2000</v>
      </c>
      <c r="G40" s="8">
        <f t="shared" si="0"/>
        <v>460</v>
      </c>
      <c r="H40" s="8">
        <f t="shared" si="2"/>
        <v>2460</v>
      </c>
    </row>
    <row r="41" spans="1:8" ht="12.75">
      <c r="A41" s="4">
        <v>20</v>
      </c>
      <c r="B41" s="5" t="s">
        <v>21</v>
      </c>
      <c r="C41" s="4" t="s">
        <v>9</v>
      </c>
      <c r="D41" s="9">
        <v>1.5</v>
      </c>
      <c r="E41" s="9">
        <v>400</v>
      </c>
      <c r="F41" s="8">
        <f t="shared" si="1"/>
        <v>600</v>
      </c>
      <c r="G41" s="8">
        <f t="shared" si="0"/>
        <v>138</v>
      </c>
      <c r="H41" s="8">
        <f t="shared" si="2"/>
        <v>738</v>
      </c>
    </row>
    <row r="42" spans="1:8" ht="26.25">
      <c r="A42" s="4">
        <v>21</v>
      </c>
      <c r="B42" s="5" t="s">
        <v>22</v>
      </c>
      <c r="C42" s="4" t="s">
        <v>9</v>
      </c>
      <c r="D42" s="9">
        <v>4</v>
      </c>
      <c r="E42" s="9">
        <v>600</v>
      </c>
      <c r="F42" s="8">
        <f t="shared" si="1"/>
        <v>2400</v>
      </c>
      <c r="G42" s="8">
        <f t="shared" si="0"/>
        <v>552</v>
      </c>
      <c r="H42" s="8">
        <f t="shared" si="2"/>
        <v>2952</v>
      </c>
    </row>
    <row r="43" spans="1:8" ht="39">
      <c r="A43" s="4">
        <v>22</v>
      </c>
      <c r="B43" s="5" t="s">
        <v>23</v>
      </c>
      <c r="C43" s="4" t="s">
        <v>9</v>
      </c>
      <c r="D43" s="9">
        <v>2</v>
      </c>
      <c r="E43" s="9">
        <v>252</v>
      </c>
      <c r="F43" s="8">
        <f t="shared" si="1"/>
        <v>504</v>
      </c>
      <c r="G43" s="8">
        <f t="shared" si="0"/>
        <v>115.92</v>
      </c>
      <c r="H43" s="8">
        <f t="shared" si="2"/>
        <v>619.92</v>
      </c>
    </row>
    <row r="44" spans="1:8" ht="39">
      <c r="A44" s="4">
        <v>23</v>
      </c>
      <c r="B44" s="5" t="s">
        <v>24</v>
      </c>
      <c r="C44" s="4" t="s">
        <v>9</v>
      </c>
      <c r="D44" s="9">
        <v>8</v>
      </c>
      <c r="E44" s="9">
        <v>390</v>
      </c>
      <c r="F44" s="8">
        <f t="shared" si="1"/>
        <v>3120</v>
      </c>
      <c r="G44" s="8">
        <f t="shared" si="0"/>
        <v>717.6</v>
      </c>
      <c r="H44" s="8">
        <f t="shared" si="2"/>
        <v>3837.6</v>
      </c>
    </row>
    <row r="45" spans="1:8" ht="26.25">
      <c r="A45" s="4">
        <v>24</v>
      </c>
      <c r="B45" s="5" t="s">
        <v>25</v>
      </c>
      <c r="C45" s="4" t="s">
        <v>9</v>
      </c>
      <c r="D45" s="9">
        <v>5</v>
      </c>
      <c r="E45" s="9">
        <v>120</v>
      </c>
      <c r="F45" s="8">
        <f t="shared" si="1"/>
        <v>600</v>
      </c>
      <c r="G45" s="8">
        <f t="shared" si="0"/>
        <v>138</v>
      </c>
      <c r="H45" s="8">
        <f t="shared" si="2"/>
        <v>738</v>
      </c>
    </row>
    <row r="46" spans="1:8" ht="39">
      <c r="A46" s="4">
        <v>25</v>
      </c>
      <c r="B46" s="5" t="s">
        <v>26</v>
      </c>
      <c r="C46" s="4" t="s">
        <v>9</v>
      </c>
      <c r="D46" s="9">
        <v>7.5</v>
      </c>
      <c r="E46" s="9">
        <v>40</v>
      </c>
      <c r="F46" s="8">
        <f t="shared" si="1"/>
        <v>300</v>
      </c>
      <c r="G46" s="8">
        <f t="shared" si="0"/>
        <v>69</v>
      </c>
      <c r="H46" s="8">
        <f t="shared" si="2"/>
        <v>369</v>
      </c>
    </row>
    <row r="47" spans="1:8" ht="12.75">
      <c r="A47" s="4">
        <v>26</v>
      </c>
      <c r="B47" s="5" t="s">
        <v>27</v>
      </c>
      <c r="C47" s="4" t="s">
        <v>9</v>
      </c>
      <c r="D47" s="9">
        <v>2.5</v>
      </c>
      <c r="E47" s="9">
        <v>200</v>
      </c>
      <c r="F47" s="8">
        <f t="shared" si="1"/>
        <v>500</v>
      </c>
      <c r="G47" s="8">
        <f t="shared" si="0"/>
        <v>115</v>
      </c>
      <c r="H47" s="8">
        <f t="shared" si="2"/>
        <v>615</v>
      </c>
    </row>
    <row r="48" spans="1:8" ht="12.75">
      <c r="A48" s="4"/>
      <c r="B48" s="4"/>
      <c r="C48" s="4"/>
      <c r="D48" s="4"/>
      <c r="E48" s="4" t="s">
        <v>13</v>
      </c>
      <c r="F48" s="8">
        <f>SUM(F22:F47)</f>
        <v>48774</v>
      </c>
      <c r="G48" s="8">
        <f t="shared" si="0"/>
        <v>11218.02</v>
      </c>
      <c r="H48" s="8">
        <f>SUM(H22:H47)</f>
        <v>59992.02</v>
      </c>
    </row>
    <row r="51" spans="1:7" ht="12.75">
      <c r="A51" s="35" t="s">
        <v>46</v>
      </c>
      <c r="B51" s="35"/>
      <c r="C51" s="35"/>
      <c r="D51" s="35"/>
      <c r="E51" s="35"/>
      <c r="F51" s="35"/>
      <c r="G51" s="35"/>
    </row>
    <row r="52" spans="1:9" ht="12.75">
      <c r="A52" s="35" t="s">
        <v>38</v>
      </c>
      <c r="B52" s="35"/>
      <c r="C52" s="35"/>
      <c r="D52" s="35"/>
      <c r="E52" s="35"/>
      <c r="F52" s="35"/>
      <c r="G52" s="35"/>
      <c r="H52" s="35"/>
      <c r="I52" s="35"/>
    </row>
    <row r="53" spans="1:8" ht="26.25">
      <c r="A53" s="4" t="s">
        <v>0</v>
      </c>
      <c r="B53" s="5" t="s">
        <v>1</v>
      </c>
      <c r="C53" s="5" t="s">
        <v>2</v>
      </c>
      <c r="D53" s="5" t="s">
        <v>3</v>
      </c>
      <c r="E53" s="5" t="s">
        <v>4</v>
      </c>
      <c r="F53" s="5" t="s">
        <v>5</v>
      </c>
      <c r="G53" s="5" t="s">
        <v>10</v>
      </c>
      <c r="H53" s="5" t="s">
        <v>11</v>
      </c>
    </row>
    <row r="54" spans="1:8" ht="12.75">
      <c r="A54" s="4">
        <v>1</v>
      </c>
      <c r="B54" s="5" t="s">
        <v>6</v>
      </c>
      <c r="C54" s="4" t="s">
        <v>9</v>
      </c>
      <c r="D54" s="6">
        <v>1.041</v>
      </c>
      <c r="E54" s="7">
        <v>7809.87</v>
      </c>
      <c r="F54" s="8">
        <f>D54*E54</f>
        <v>8130.074669999999</v>
      </c>
      <c r="G54" s="8">
        <f>0.23*F54</f>
        <v>1869.9171740999998</v>
      </c>
      <c r="H54" s="8">
        <f>F54+G54</f>
        <v>9999.991844099999</v>
      </c>
    </row>
    <row r="55" spans="1:8" ht="12.75">
      <c r="A55" s="4">
        <v>2</v>
      </c>
      <c r="B55" s="4" t="s">
        <v>8</v>
      </c>
      <c r="C55" s="4" t="s">
        <v>9</v>
      </c>
      <c r="D55" s="6">
        <v>1.317</v>
      </c>
      <c r="E55" s="7">
        <v>3086.59</v>
      </c>
      <c r="F55" s="8">
        <f>D55*E55</f>
        <v>4065.03903</v>
      </c>
      <c r="G55" s="8">
        <f>0.23*F55</f>
        <v>934.9589769</v>
      </c>
      <c r="H55" s="8">
        <f>F55+G55</f>
        <v>4999.9980069</v>
      </c>
    </row>
    <row r="56" spans="1:8" ht="12.75">
      <c r="A56" s="4"/>
      <c r="B56" s="4"/>
      <c r="C56" s="4"/>
      <c r="D56" s="4"/>
      <c r="E56" s="4" t="s">
        <v>13</v>
      </c>
      <c r="F56" s="8">
        <f>SUM(F54:F55)</f>
        <v>12195.113699999998</v>
      </c>
      <c r="G56" s="8">
        <f>SUM(G54:G55)</f>
        <v>2804.876151</v>
      </c>
      <c r="H56" s="8">
        <f>SUM(H54:H55)</f>
        <v>14999.989850999998</v>
      </c>
    </row>
    <row r="58" spans="1:7" ht="12.75">
      <c r="A58" s="35" t="s">
        <v>42</v>
      </c>
      <c r="B58" s="35"/>
      <c r="C58" s="35"/>
      <c r="D58" s="35"/>
      <c r="E58" s="35"/>
      <c r="F58" s="35"/>
      <c r="G58" s="35"/>
    </row>
    <row r="59" spans="1:9" ht="12.75">
      <c r="A59" s="35" t="s">
        <v>39</v>
      </c>
      <c r="B59" s="35"/>
      <c r="C59" s="35"/>
      <c r="D59" s="35"/>
      <c r="E59" s="35"/>
      <c r="F59" s="35"/>
      <c r="G59" s="35"/>
      <c r="H59" s="35"/>
      <c r="I59" s="35"/>
    </row>
    <row r="60" spans="1:8" ht="26.25">
      <c r="A60" s="4" t="s">
        <v>0</v>
      </c>
      <c r="B60" s="5" t="s">
        <v>1</v>
      </c>
      <c r="C60" s="5" t="s">
        <v>2</v>
      </c>
      <c r="D60" s="5" t="s">
        <v>3</v>
      </c>
      <c r="E60" s="5" t="s">
        <v>4</v>
      </c>
      <c r="F60" s="5" t="s">
        <v>5</v>
      </c>
      <c r="G60" s="5" t="s">
        <v>10</v>
      </c>
      <c r="H60" s="5" t="s">
        <v>11</v>
      </c>
    </row>
    <row r="61" spans="1:8" ht="12.75">
      <c r="A61" s="4">
        <v>1</v>
      </c>
      <c r="B61" s="4" t="s">
        <v>6</v>
      </c>
      <c r="C61" s="4" t="s">
        <v>9</v>
      </c>
      <c r="D61" s="6">
        <v>1.041</v>
      </c>
      <c r="E61" s="7">
        <v>13280</v>
      </c>
      <c r="F61" s="8">
        <f>D61*E61</f>
        <v>13824.48</v>
      </c>
      <c r="G61" s="8">
        <f>0.23*F61</f>
        <v>3179.6304</v>
      </c>
      <c r="H61" s="8">
        <f>F61+G61</f>
        <v>17004.110399999998</v>
      </c>
    </row>
    <row r="62" spans="1:8" ht="12.75">
      <c r="A62" s="4">
        <v>2</v>
      </c>
      <c r="B62" s="4" t="s">
        <v>7</v>
      </c>
      <c r="C62" s="4" t="s">
        <v>9</v>
      </c>
      <c r="D62" s="6">
        <v>0.813</v>
      </c>
      <c r="E62" s="7">
        <v>10000</v>
      </c>
      <c r="F62" s="8">
        <f>D62*E62</f>
        <v>8129.999999999999</v>
      </c>
      <c r="G62" s="8">
        <f>0.23*F62</f>
        <v>1869.8999999999999</v>
      </c>
      <c r="H62" s="8">
        <f>F62+G62</f>
        <v>9999.9</v>
      </c>
    </row>
    <row r="63" spans="1:8" ht="12.75">
      <c r="A63" s="4"/>
      <c r="B63" s="4"/>
      <c r="C63" s="4"/>
      <c r="D63" s="6"/>
      <c r="E63" s="7" t="s">
        <v>13</v>
      </c>
      <c r="F63" s="8">
        <f>SUM(F61:F62)</f>
        <v>21954.48</v>
      </c>
      <c r="G63" s="8">
        <f>SUM(G61:G62)</f>
        <v>5049.5304</v>
      </c>
      <c r="H63" s="8">
        <f>SUM(H61:H62)</f>
        <v>27004.0104</v>
      </c>
    </row>
    <row r="65" spans="1:9" ht="12.75">
      <c r="A65" s="35" t="s">
        <v>40</v>
      </c>
      <c r="B65" s="35"/>
      <c r="C65" s="35"/>
      <c r="D65" s="35"/>
      <c r="E65" s="35"/>
      <c r="F65" s="35"/>
      <c r="G65" s="35"/>
      <c r="H65" s="35"/>
      <c r="I65" s="35"/>
    </row>
    <row r="66" spans="1:8" ht="26.25">
      <c r="A66" s="4" t="s">
        <v>0</v>
      </c>
      <c r="B66" s="5" t="s">
        <v>1</v>
      </c>
      <c r="C66" s="5" t="s">
        <v>2</v>
      </c>
      <c r="D66" s="5" t="s">
        <v>3</v>
      </c>
      <c r="E66" s="5" t="s">
        <v>4</v>
      </c>
      <c r="F66" s="5" t="s">
        <v>5</v>
      </c>
      <c r="G66" s="5" t="s">
        <v>10</v>
      </c>
      <c r="H66" s="5" t="s">
        <v>11</v>
      </c>
    </row>
    <row r="67" spans="1:8" ht="39">
      <c r="A67" s="4">
        <v>1</v>
      </c>
      <c r="B67" s="5" t="s">
        <v>32</v>
      </c>
      <c r="C67" s="4" t="s">
        <v>9</v>
      </c>
      <c r="D67" s="8">
        <v>8</v>
      </c>
      <c r="E67" s="9">
        <v>50</v>
      </c>
      <c r="F67" s="8">
        <f>D67*E67</f>
        <v>400</v>
      </c>
      <c r="G67" s="8">
        <f>0.23*F67</f>
        <v>92</v>
      </c>
      <c r="H67" s="8">
        <f>F67+G67</f>
        <v>492</v>
      </c>
    </row>
    <row r="68" spans="1:8" ht="26.25">
      <c r="A68" s="4">
        <v>2</v>
      </c>
      <c r="B68" s="5" t="s">
        <v>29</v>
      </c>
      <c r="C68" s="4" t="s">
        <v>9</v>
      </c>
      <c r="D68" s="8">
        <v>8</v>
      </c>
      <c r="E68" s="9">
        <v>50</v>
      </c>
      <c r="F68" s="8">
        <f>D68*E68</f>
        <v>400</v>
      </c>
      <c r="G68" s="8">
        <f>0.23*F68</f>
        <v>92</v>
      </c>
      <c r="H68" s="8">
        <f>F68+G68</f>
        <v>492</v>
      </c>
    </row>
    <row r="69" spans="1:8" ht="12.75">
      <c r="A69" s="4"/>
      <c r="B69" s="4"/>
      <c r="C69" s="4"/>
      <c r="D69" s="4"/>
      <c r="E69" s="4" t="s">
        <v>13</v>
      </c>
      <c r="F69" s="8">
        <f>SUM(F67:F68)</f>
        <v>800</v>
      </c>
      <c r="G69" s="8">
        <f>SUM(G67:G68)</f>
        <v>184</v>
      </c>
      <c r="H69" s="8">
        <f>SUM(H67:H68)</f>
        <v>984</v>
      </c>
    </row>
    <row r="70" spans="6:8" ht="12.75">
      <c r="F70" s="1"/>
      <c r="G70" s="1"/>
      <c r="H70" s="1"/>
    </row>
    <row r="72" spans="1:9" ht="12.75">
      <c r="A72" s="2" t="s">
        <v>41</v>
      </c>
      <c r="B72" s="2"/>
      <c r="C72" s="2"/>
      <c r="D72" s="2"/>
      <c r="E72" s="2"/>
      <c r="F72" s="2"/>
      <c r="G72" s="2"/>
      <c r="H72" s="2"/>
      <c r="I72" s="2"/>
    </row>
    <row r="73" spans="1:9" ht="12.75">
      <c r="A73" s="35" t="s">
        <v>44</v>
      </c>
      <c r="B73" s="35"/>
      <c r="C73" s="35"/>
      <c r="D73" s="35"/>
      <c r="E73" s="35"/>
      <c r="F73" s="35"/>
      <c r="G73" s="35"/>
      <c r="H73" s="35"/>
      <c r="I73" s="35"/>
    </row>
    <row r="74" spans="1:8" ht="26.25">
      <c r="A74" s="4" t="s">
        <v>0</v>
      </c>
      <c r="B74" s="5" t="s">
        <v>1</v>
      </c>
      <c r="C74" s="5" t="s">
        <v>2</v>
      </c>
      <c r="D74" s="5" t="s">
        <v>3</v>
      </c>
      <c r="E74" s="5" t="s">
        <v>4</v>
      </c>
      <c r="F74" s="5" t="s">
        <v>5</v>
      </c>
      <c r="G74" s="5" t="s">
        <v>10</v>
      </c>
      <c r="H74" s="5" t="s">
        <v>11</v>
      </c>
    </row>
    <row r="75" spans="1:8" ht="12.75">
      <c r="A75" s="4">
        <v>1</v>
      </c>
      <c r="B75" s="4" t="s">
        <v>7</v>
      </c>
      <c r="C75" s="4" t="s">
        <v>9</v>
      </c>
      <c r="D75" s="4">
        <v>0.813</v>
      </c>
      <c r="E75" s="7">
        <v>58300</v>
      </c>
      <c r="F75" s="8">
        <f>D75*E75</f>
        <v>47397.899999999994</v>
      </c>
      <c r="G75" s="8">
        <f>0.23*F75</f>
        <v>10901.517</v>
      </c>
      <c r="H75" s="8">
        <f>F75+G75</f>
        <v>58299.416999999994</v>
      </c>
    </row>
    <row r="76" spans="1:8" ht="12.75">
      <c r="A76" s="4"/>
      <c r="B76" s="4"/>
      <c r="C76" s="4"/>
      <c r="D76" s="4"/>
      <c r="E76" s="4" t="s">
        <v>13</v>
      </c>
      <c r="F76" s="8">
        <f>SUM(F75)</f>
        <v>47397.899999999994</v>
      </c>
      <c r="G76" s="8">
        <f>SUM(G75)</f>
        <v>10901.517</v>
      </c>
      <c r="H76" s="8">
        <f>SUM(H75)</f>
        <v>58299.416999999994</v>
      </c>
    </row>
    <row r="77" spans="6:8" ht="12.75">
      <c r="F77" s="1"/>
      <c r="G77" s="1"/>
      <c r="H77" s="1"/>
    </row>
    <row r="79" spans="1:7" ht="12.75">
      <c r="A79" s="35" t="s">
        <v>45</v>
      </c>
      <c r="B79" s="35"/>
      <c r="C79" s="35"/>
      <c r="D79" s="35"/>
      <c r="E79" s="35"/>
      <c r="F79" s="35"/>
      <c r="G79" s="35"/>
    </row>
    <row r="80" spans="1:9" ht="12.75">
      <c r="A80" s="35" t="s">
        <v>43</v>
      </c>
      <c r="B80" s="35"/>
      <c r="C80" s="35"/>
      <c r="D80" s="35"/>
      <c r="E80" s="35"/>
      <c r="F80" s="35"/>
      <c r="G80" s="35"/>
      <c r="H80" s="35"/>
      <c r="I80" s="35"/>
    </row>
    <row r="81" spans="1:8" ht="26.25">
      <c r="A81" s="4" t="s">
        <v>0</v>
      </c>
      <c r="B81" s="5" t="s">
        <v>1</v>
      </c>
      <c r="C81" s="5" t="s">
        <v>2</v>
      </c>
      <c r="D81" s="5" t="s">
        <v>3</v>
      </c>
      <c r="E81" s="5" t="s">
        <v>4</v>
      </c>
      <c r="F81" s="5" t="s">
        <v>5</v>
      </c>
      <c r="G81" s="5" t="s">
        <v>10</v>
      </c>
      <c r="H81" s="5" t="s">
        <v>11</v>
      </c>
    </row>
    <row r="82" spans="1:8" ht="12.75">
      <c r="A82" s="4">
        <v>1</v>
      </c>
      <c r="B82" s="4" t="s">
        <v>7</v>
      </c>
      <c r="C82" s="4" t="s">
        <v>9</v>
      </c>
      <c r="D82" s="4">
        <v>0.813</v>
      </c>
      <c r="E82" s="7">
        <v>42550</v>
      </c>
      <c r="F82" s="8">
        <f>D82*E82</f>
        <v>34593.149999999994</v>
      </c>
      <c r="G82" s="8">
        <f>0.23*F82</f>
        <v>7956.424499999999</v>
      </c>
      <c r="H82" s="8">
        <f>F82+G82</f>
        <v>42549.574499999995</v>
      </c>
    </row>
    <row r="83" spans="1:8" ht="12.75">
      <c r="A83" s="4"/>
      <c r="B83" s="4"/>
      <c r="C83" s="4"/>
      <c r="D83" s="4"/>
      <c r="E83" s="4" t="s">
        <v>13</v>
      </c>
      <c r="F83" s="8">
        <f>SUM(F82)</f>
        <v>34593.149999999994</v>
      </c>
      <c r="G83" s="8">
        <f>SUM(G82)</f>
        <v>7956.424499999999</v>
      </c>
      <c r="H83" s="8">
        <f>SUM(H82)</f>
        <v>42549.574499999995</v>
      </c>
    </row>
    <row r="86" spans="2:8" ht="12.75">
      <c r="B86" s="10" t="s">
        <v>67</v>
      </c>
      <c r="F86" s="38" t="s">
        <v>69</v>
      </c>
      <c r="G86" s="38"/>
      <c r="H86" s="38"/>
    </row>
    <row r="87" spans="2:8" ht="12.75">
      <c r="B87" s="10" t="s">
        <v>68</v>
      </c>
      <c r="F87" s="38" t="s">
        <v>70</v>
      </c>
      <c r="G87" s="38"/>
      <c r="H87" s="38"/>
    </row>
    <row r="88" spans="6:8" ht="12.75">
      <c r="F88" s="38" t="s">
        <v>73</v>
      </c>
      <c r="G88" s="38"/>
      <c r="H88" s="38"/>
    </row>
    <row r="90" ht="12.75">
      <c r="B90" s="10" t="s">
        <v>71</v>
      </c>
    </row>
    <row r="91" spans="2:8" ht="12.75">
      <c r="B91" t="s">
        <v>72</v>
      </c>
      <c r="F91" s="38" t="s">
        <v>74</v>
      </c>
      <c r="G91" s="38"/>
      <c r="H91" s="38"/>
    </row>
    <row r="92" spans="6:8" ht="12.75">
      <c r="F92" s="38" t="s">
        <v>75</v>
      </c>
      <c r="G92" s="38"/>
      <c r="H92" s="38"/>
    </row>
    <row r="93" ht="12.75">
      <c r="B93" s="13"/>
    </row>
    <row r="94" ht="12.75">
      <c r="B94" s="14"/>
    </row>
    <row r="95" ht="12.75">
      <c r="B95" s="14"/>
    </row>
    <row r="96" ht="12.75">
      <c r="B96" s="14"/>
    </row>
    <row r="97" ht="12.75">
      <c r="B97" s="14"/>
    </row>
    <row r="98" ht="12.75">
      <c r="B98" s="14"/>
    </row>
    <row r="99" ht="12.75">
      <c r="B99" s="13"/>
    </row>
    <row r="100" ht="12.75">
      <c r="B100" s="13"/>
    </row>
  </sheetData>
  <sheetProtection/>
  <mergeCells count="22">
    <mergeCell ref="A80:I80"/>
    <mergeCell ref="A20:I20"/>
    <mergeCell ref="F92:H92"/>
    <mergeCell ref="F91:H91"/>
    <mergeCell ref="F88:H88"/>
    <mergeCell ref="F87:H87"/>
    <mergeCell ref="A58:G58"/>
    <mergeCell ref="F9:H9"/>
    <mergeCell ref="F86:H86"/>
    <mergeCell ref="A11:I11"/>
    <mergeCell ref="A12:G12"/>
    <mergeCell ref="A13:I13"/>
    <mergeCell ref="A65:I65"/>
    <mergeCell ref="A59:I59"/>
    <mergeCell ref="A73:I73"/>
    <mergeCell ref="A79:G79"/>
    <mergeCell ref="F4:H4"/>
    <mergeCell ref="F5:H5"/>
    <mergeCell ref="F6:H6"/>
    <mergeCell ref="F7:H7"/>
    <mergeCell ref="A51:G51"/>
    <mergeCell ref="A52:I52"/>
  </mergeCells>
  <printOptions/>
  <pageMargins left="0.36" right="0.31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O32"/>
  <sheetViews>
    <sheetView tabSelected="1" zoomScalePageLayoutView="0" workbookViewId="0" topLeftCell="A13">
      <selection activeCell="H41" sqref="H41"/>
    </sheetView>
  </sheetViews>
  <sheetFormatPr defaultColWidth="9.140625" defaultRowHeight="12.75"/>
  <cols>
    <col min="1" max="1" width="3.7109375" style="0" customWidth="1"/>
    <col min="8" max="8" width="12.140625" style="0" customWidth="1"/>
    <col min="9" max="9" width="3.140625" style="0" customWidth="1"/>
    <col min="10" max="10" width="3.7109375" style="0" hidden="1" customWidth="1"/>
    <col min="11" max="11" width="10.00390625" style="0" customWidth="1"/>
    <col min="12" max="12" width="5.7109375" style="0" customWidth="1"/>
    <col min="13" max="13" width="15.140625" style="0" customWidth="1"/>
    <col min="14" max="14" width="14.7109375" style="0" customWidth="1"/>
    <col min="15" max="15" width="2.57421875" style="0" customWidth="1"/>
  </cols>
  <sheetData>
    <row r="4" spans="6:15" ht="13.5">
      <c r="F4" s="34" t="s">
        <v>82</v>
      </c>
      <c r="G4" s="34"/>
      <c r="H4" s="34"/>
      <c r="I4" s="34"/>
      <c r="J4" s="34"/>
      <c r="K4" s="34"/>
      <c r="L4" s="34"/>
      <c r="M4" s="34"/>
      <c r="N4" s="34"/>
      <c r="O4" s="34"/>
    </row>
    <row r="5" spans="2:15" ht="13.5">
      <c r="B5" s="11" t="s">
        <v>59</v>
      </c>
      <c r="F5" s="35" t="s">
        <v>81</v>
      </c>
      <c r="G5" s="35"/>
      <c r="H5" s="35"/>
      <c r="I5" s="35"/>
      <c r="J5" s="35"/>
      <c r="K5" s="35"/>
      <c r="L5" s="35"/>
      <c r="M5" s="35"/>
      <c r="N5" s="35"/>
      <c r="O5" s="35"/>
    </row>
    <row r="6" spans="2:15" ht="12.75">
      <c r="B6" t="s">
        <v>60</v>
      </c>
      <c r="F6" s="35" t="s">
        <v>80</v>
      </c>
      <c r="G6" s="35"/>
      <c r="H6" s="35"/>
      <c r="I6" s="35"/>
      <c r="J6" s="35"/>
      <c r="K6" s="35"/>
      <c r="L6" s="35"/>
      <c r="M6" s="35"/>
      <c r="N6" s="35"/>
      <c r="O6" s="35"/>
    </row>
    <row r="7" spans="2:15" ht="13.5">
      <c r="B7" s="12" t="s">
        <v>61</v>
      </c>
      <c r="F7" s="35" t="s">
        <v>79</v>
      </c>
      <c r="G7" s="35"/>
      <c r="H7" s="35"/>
      <c r="I7" s="35"/>
      <c r="J7" s="35"/>
      <c r="K7" s="35"/>
      <c r="L7" s="35"/>
      <c r="M7" s="35"/>
      <c r="N7" s="35"/>
      <c r="O7" s="35"/>
    </row>
    <row r="8" ht="13.5">
      <c r="B8" s="11"/>
    </row>
    <row r="9" spans="2:15" ht="13.5">
      <c r="B9" s="11"/>
      <c r="F9" s="36" t="s">
        <v>83</v>
      </c>
      <c r="G9" s="36"/>
      <c r="H9" s="36"/>
      <c r="I9" s="36"/>
      <c r="J9" s="36"/>
      <c r="K9" s="36"/>
      <c r="L9" s="36"/>
      <c r="M9" s="36"/>
      <c r="N9" s="36"/>
      <c r="O9" s="36"/>
    </row>
    <row r="12" spans="1:15" ht="15.75" customHeight="1">
      <c r="A12" s="40" t="s">
        <v>57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</row>
    <row r="14" spans="1:15" ht="51" customHeight="1">
      <c r="A14" s="3" t="s">
        <v>0</v>
      </c>
      <c r="B14" s="16" t="s">
        <v>49</v>
      </c>
      <c r="C14" s="16"/>
      <c r="D14" s="16"/>
      <c r="E14" s="16"/>
      <c r="F14" s="16"/>
      <c r="G14" s="16"/>
      <c r="H14" s="16"/>
      <c r="I14" s="16"/>
      <c r="J14" s="17"/>
      <c r="K14" s="41" t="s">
        <v>78</v>
      </c>
      <c r="L14" s="41"/>
      <c r="M14" s="15" t="s">
        <v>10</v>
      </c>
      <c r="N14" s="41" t="s">
        <v>77</v>
      </c>
      <c r="O14" s="41"/>
    </row>
    <row r="15" spans="1:15" ht="13.5" customHeight="1">
      <c r="A15" s="18">
        <v>1</v>
      </c>
      <c r="B15" s="19" t="s">
        <v>50</v>
      </c>
      <c r="C15" s="20"/>
      <c r="D15" s="21"/>
      <c r="E15" s="21"/>
      <c r="F15" s="21"/>
      <c r="G15" s="21"/>
      <c r="H15" s="21"/>
      <c r="I15" s="21"/>
      <c r="J15" s="21"/>
      <c r="K15" s="42">
        <v>215446.08899999998</v>
      </c>
      <c r="L15" s="43"/>
      <c r="M15" s="22">
        <v>49552.6</v>
      </c>
      <c r="N15" s="46">
        <v>264998.69</v>
      </c>
      <c r="O15" s="46"/>
    </row>
    <row r="16" spans="1:15" ht="15" customHeight="1">
      <c r="A16" s="23">
        <v>2</v>
      </c>
      <c r="B16" s="24" t="s">
        <v>37</v>
      </c>
      <c r="C16" s="25"/>
      <c r="D16" s="26"/>
      <c r="E16" s="26"/>
      <c r="F16" s="26"/>
      <c r="G16" s="26"/>
      <c r="H16" s="26"/>
      <c r="I16" s="26"/>
      <c r="J16" s="26"/>
      <c r="K16" s="44">
        <v>48774</v>
      </c>
      <c r="L16" s="45"/>
      <c r="M16" s="27">
        <v>11218.02</v>
      </c>
      <c r="N16" s="46">
        <v>59992.02</v>
      </c>
      <c r="O16" s="46"/>
    </row>
    <row r="17" spans="1:15" ht="14.25" customHeight="1">
      <c r="A17" s="23">
        <v>3</v>
      </c>
      <c r="B17" s="24" t="s">
        <v>51</v>
      </c>
      <c r="C17" s="25"/>
      <c r="D17" s="26"/>
      <c r="E17" s="26"/>
      <c r="F17" s="26"/>
      <c r="G17" s="26"/>
      <c r="H17" s="26"/>
      <c r="I17" s="26"/>
      <c r="J17" s="26"/>
      <c r="K17" s="46">
        <v>12195.11</v>
      </c>
      <c r="L17" s="46"/>
      <c r="M17" s="27">
        <v>2804.88</v>
      </c>
      <c r="N17" s="46">
        <v>14999.99</v>
      </c>
      <c r="O17" s="46"/>
    </row>
    <row r="18" spans="1:15" ht="12.75">
      <c r="A18" s="23">
        <v>4</v>
      </c>
      <c r="B18" s="24" t="s">
        <v>52</v>
      </c>
      <c r="C18" s="25"/>
      <c r="D18" s="26" t="s">
        <v>53</v>
      </c>
      <c r="E18" s="26"/>
      <c r="F18" s="26"/>
      <c r="G18" s="26"/>
      <c r="H18" s="26"/>
      <c r="I18" s="26"/>
      <c r="J18" s="26"/>
      <c r="K18" s="46">
        <v>21954.48</v>
      </c>
      <c r="L18" s="46"/>
      <c r="M18" s="27">
        <v>5049.53</v>
      </c>
      <c r="N18" s="46">
        <v>27004.01</v>
      </c>
      <c r="O18" s="46"/>
    </row>
    <row r="19" spans="1:15" ht="12.75">
      <c r="A19" s="23">
        <v>5</v>
      </c>
      <c r="B19" s="24" t="s">
        <v>40</v>
      </c>
      <c r="C19" s="25"/>
      <c r="D19" s="26"/>
      <c r="E19" s="26"/>
      <c r="F19" s="26"/>
      <c r="G19" s="26"/>
      <c r="H19" s="26"/>
      <c r="I19" s="26"/>
      <c r="J19" s="26"/>
      <c r="K19" s="46">
        <v>800</v>
      </c>
      <c r="L19" s="46"/>
      <c r="M19" s="27">
        <v>184</v>
      </c>
      <c r="N19" s="46">
        <v>984</v>
      </c>
      <c r="O19" s="46"/>
    </row>
    <row r="20" spans="1:15" ht="12.75">
      <c r="A20" s="23">
        <v>6</v>
      </c>
      <c r="B20" s="24" t="s">
        <v>44</v>
      </c>
      <c r="C20" s="25"/>
      <c r="D20" s="26"/>
      <c r="E20" s="26"/>
      <c r="F20" s="26"/>
      <c r="G20" s="26"/>
      <c r="H20" s="26"/>
      <c r="I20" s="26"/>
      <c r="J20" s="26"/>
      <c r="K20" s="46">
        <v>47397.9</v>
      </c>
      <c r="L20" s="46"/>
      <c r="M20" s="27">
        <v>10901.52</v>
      </c>
      <c r="N20" s="46">
        <v>58299.42</v>
      </c>
      <c r="O20" s="46"/>
    </row>
    <row r="21" spans="1:15" ht="12.75">
      <c r="A21" s="23">
        <v>7</v>
      </c>
      <c r="B21" s="19" t="s">
        <v>43</v>
      </c>
      <c r="C21" s="20"/>
      <c r="D21" s="21"/>
      <c r="E21" s="21"/>
      <c r="F21" s="21"/>
      <c r="G21" s="21"/>
      <c r="H21" s="21"/>
      <c r="I21" s="21"/>
      <c r="J21" s="21"/>
      <c r="K21" s="46">
        <v>34593.15</v>
      </c>
      <c r="L21" s="46"/>
      <c r="M21" s="27">
        <v>7956.42</v>
      </c>
      <c r="N21" s="46">
        <v>42549.57</v>
      </c>
      <c r="O21" s="46"/>
    </row>
    <row r="22" spans="1:15" ht="12.75">
      <c r="A22" s="28"/>
      <c r="B22" s="28"/>
      <c r="C22" s="28"/>
      <c r="D22" s="28"/>
      <c r="E22" s="28"/>
      <c r="F22" s="28"/>
      <c r="G22" s="28"/>
      <c r="H22" s="49" t="s">
        <v>30</v>
      </c>
      <c r="I22" s="49"/>
      <c r="J22" s="49"/>
      <c r="K22" s="46">
        <f>SUM(K15:L21)</f>
        <v>381160.729</v>
      </c>
      <c r="L22" s="47"/>
      <c r="M22" s="29">
        <f>SUM(M15:M21)</f>
        <v>87666.97</v>
      </c>
      <c r="N22" s="46">
        <f>SUM(N15:O21)</f>
        <v>468827.7</v>
      </c>
      <c r="O22" s="47"/>
    </row>
    <row r="23" spans="1:15" ht="12.75">
      <c r="A23" s="28"/>
      <c r="B23" s="28"/>
      <c r="C23" s="28"/>
      <c r="D23" s="28"/>
      <c r="E23" s="28"/>
      <c r="F23" s="28"/>
      <c r="G23" s="28"/>
      <c r="H23" s="49" t="s">
        <v>54</v>
      </c>
      <c r="I23" s="49"/>
      <c r="J23" s="49"/>
      <c r="K23" s="46" t="s">
        <v>12</v>
      </c>
      <c r="L23" s="46"/>
      <c r="M23" s="23"/>
      <c r="N23" s="46">
        <v>22.3</v>
      </c>
      <c r="O23" s="46"/>
    </row>
    <row r="24" spans="1:15" ht="12.75">
      <c r="A24" s="28"/>
      <c r="B24" s="28"/>
      <c r="C24" s="28"/>
      <c r="D24" s="28"/>
      <c r="E24" s="30" t="s">
        <v>55</v>
      </c>
      <c r="F24" s="30"/>
      <c r="G24" s="32"/>
      <c r="H24" s="33"/>
      <c r="I24" s="33"/>
      <c r="J24" s="31"/>
      <c r="K24" s="48" t="s">
        <v>12</v>
      </c>
      <c r="L24" s="48"/>
      <c r="M24" s="23"/>
      <c r="N24" s="48">
        <v>468850</v>
      </c>
      <c r="O24" s="48"/>
    </row>
    <row r="26" spans="3:14" ht="12.75">
      <c r="C26" s="10" t="s">
        <v>67</v>
      </c>
      <c r="G26" s="38" t="s">
        <v>69</v>
      </c>
      <c r="H26" s="38"/>
      <c r="I26" s="38"/>
      <c r="J26" s="38"/>
      <c r="K26" s="38"/>
      <c r="L26" s="38"/>
      <c r="M26" s="38"/>
      <c r="N26" s="38"/>
    </row>
    <row r="27" spans="3:14" ht="12.75">
      <c r="C27" s="10" t="s">
        <v>68</v>
      </c>
      <c r="G27" s="38" t="s">
        <v>70</v>
      </c>
      <c r="H27" s="38"/>
      <c r="I27" s="38"/>
      <c r="J27" s="38"/>
      <c r="K27" s="38"/>
      <c r="L27" s="38"/>
      <c r="M27" s="38"/>
      <c r="N27" s="38"/>
    </row>
    <row r="28" spans="7:14" ht="12.75">
      <c r="G28" s="38" t="s">
        <v>73</v>
      </c>
      <c r="H28" s="38"/>
      <c r="I28" s="38"/>
      <c r="J28" s="38"/>
      <c r="K28" s="38"/>
      <c r="L28" s="38"/>
      <c r="M28" s="38"/>
      <c r="N28" s="38"/>
    </row>
    <row r="30" ht="12.75">
      <c r="C30" s="10" t="s">
        <v>71</v>
      </c>
    </row>
    <row r="31" spans="2:14" ht="12.75">
      <c r="B31" s="37" t="s">
        <v>72</v>
      </c>
      <c r="C31" s="37"/>
      <c r="D31" s="37"/>
      <c r="E31" s="37"/>
      <c r="F31" s="37"/>
      <c r="G31" s="38" t="s">
        <v>74</v>
      </c>
      <c r="H31" s="38"/>
      <c r="I31" s="38"/>
      <c r="J31" s="38"/>
      <c r="K31" s="38"/>
      <c r="L31" s="38"/>
      <c r="M31" s="38"/>
      <c r="N31" s="38"/>
    </row>
    <row r="32" spans="7:14" ht="12.75">
      <c r="G32" s="38" t="s">
        <v>75</v>
      </c>
      <c r="H32" s="38"/>
      <c r="I32" s="38"/>
      <c r="J32" s="38"/>
      <c r="K32" s="38"/>
      <c r="L32" s="38"/>
      <c r="M32" s="38"/>
      <c r="N32" s="38"/>
    </row>
  </sheetData>
  <sheetProtection/>
  <mergeCells count="36">
    <mergeCell ref="N17:O17"/>
    <mergeCell ref="N18:O18"/>
    <mergeCell ref="G31:N31"/>
    <mergeCell ref="G32:N32"/>
    <mergeCell ref="N23:O23"/>
    <mergeCell ref="N24:O24"/>
    <mergeCell ref="G27:N27"/>
    <mergeCell ref="G28:N28"/>
    <mergeCell ref="K21:L21"/>
    <mergeCell ref="H22:J22"/>
    <mergeCell ref="N14:O14"/>
    <mergeCell ref="G26:N26"/>
    <mergeCell ref="N19:O19"/>
    <mergeCell ref="N20:O20"/>
    <mergeCell ref="N21:O21"/>
    <mergeCell ref="N22:O22"/>
    <mergeCell ref="N15:O15"/>
    <mergeCell ref="N16:O16"/>
    <mergeCell ref="K24:L24"/>
    <mergeCell ref="H23:J23"/>
    <mergeCell ref="B31:F31"/>
    <mergeCell ref="K14:L14"/>
    <mergeCell ref="K15:L15"/>
    <mergeCell ref="K16:L16"/>
    <mergeCell ref="K17:L17"/>
    <mergeCell ref="K18:L18"/>
    <mergeCell ref="K19:L19"/>
    <mergeCell ref="K20:L20"/>
    <mergeCell ref="K22:L22"/>
    <mergeCell ref="K23:L23"/>
    <mergeCell ref="A12:O12"/>
    <mergeCell ref="F9:O9"/>
    <mergeCell ref="F4:O4"/>
    <mergeCell ref="F5:O5"/>
    <mergeCell ref="F6:O6"/>
    <mergeCell ref="F7:O7"/>
  </mergeCells>
  <printOptions/>
  <pageMargins left="0.75" right="0.3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ΔΗΜΟΣ ΣΠΑΡΤΗΣ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ΚΑΛΚΕΤΑΝΙΔΟΥ ΧΡΙΣΤΙΝΑ</dc:creator>
  <cp:keywords/>
  <dc:description/>
  <cp:lastModifiedBy>ANASTASIA</cp:lastModifiedBy>
  <cp:lastPrinted>2015-03-13T09:27:58Z</cp:lastPrinted>
  <dcterms:created xsi:type="dcterms:W3CDTF">2015-01-26T07:45:13Z</dcterms:created>
  <dcterms:modified xsi:type="dcterms:W3CDTF">2015-04-08T10:30:02Z</dcterms:modified>
  <cp:category/>
  <cp:version/>
  <cp:contentType/>
  <cp:contentStatus/>
</cp:coreProperties>
</file>