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480" windowHeight="7932" activeTab="0"/>
  </bookViews>
  <sheets>
    <sheet name="ΟΜΑΔΑ A" sheetId="1" r:id="rId1"/>
    <sheet name="ΟΜΑΔΑ Β" sheetId="2" r:id="rId2"/>
    <sheet name="ΟΜΑΔΑ Γ" sheetId="3" r:id="rId3"/>
    <sheet name="ΟΜΑΔΑ Δ" sheetId="4" r:id="rId4"/>
    <sheet name="ΥΠΟ ΟΜΑΔΑ Δ1" sheetId="5" r:id="rId5"/>
    <sheet name="ΥΠΟ ΟΜΑΔΑ Δ2" sheetId="6" r:id="rId6"/>
    <sheet name="ΟΜΑΔΑ Ε" sheetId="7" r:id="rId7"/>
    <sheet name="ΥΠΟ ΟΜΑΔΑ Ε1" sheetId="8" r:id="rId8"/>
    <sheet name="ΥΠΟ ΟΜΑΔΑ Ε2" sheetId="9" r:id="rId9"/>
    <sheet name="ΥΠΟ ΟΜΑΔΑ Ε3" sheetId="10" r:id="rId10"/>
    <sheet name="ΟΜΑΔΑ ΣΤ" sheetId="11" r:id="rId11"/>
    <sheet name="ΟΜΑΔΑ Ζ" sheetId="12" r:id="rId12"/>
    <sheet name="ΟΜΑΔΑ Η" sheetId="13" r:id="rId13"/>
    <sheet name="ΥΠΟ ΟΜΑΔΑ Η1" sheetId="14" r:id="rId14"/>
    <sheet name="ΥΠΟ ΟΜΑΔΑ Η2" sheetId="15" r:id="rId15"/>
    <sheet name="ΟΜΑΔΑ Θ" sheetId="16" r:id="rId16"/>
    <sheet name="ΥΠΟ ΟΜΑΔΑ Θ1" sheetId="17" r:id="rId17"/>
    <sheet name="ΥΠΟ ΟΜΑΔΑ Θ2" sheetId="18" r:id="rId18"/>
    <sheet name="ΥΠΟ ΟΜΑΔΑ Θ3" sheetId="19" r:id="rId19"/>
    <sheet name="ΥΠΟ ΟΜΑΔΑ Θ4" sheetId="20" r:id="rId20"/>
    <sheet name="ΥΠΟ ΟΜΑΔΑ Θ5" sheetId="21" r:id="rId21"/>
    <sheet name="ΥΠΟ ΟΜΑΔΑ Θ6" sheetId="22" r:id="rId22"/>
  </sheets>
  <definedNames/>
  <calcPr fullCalcOnLoad="1"/>
</workbook>
</file>

<file path=xl/sharedStrings.xml><?xml version="1.0" encoding="utf-8"?>
<sst xmlns="http://schemas.openxmlformats.org/spreadsheetml/2006/main" count="2110" uniqueCount="381">
  <si>
    <t>Α/Α</t>
  </si>
  <si>
    <t>τεμάχιο</t>
  </si>
  <si>
    <t xml:space="preserve">Μονάδα Μέτρησης </t>
  </si>
  <si>
    <t>Ποσότητα</t>
  </si>
  <si>
    <t>Είδος</t>
  </si>
  <si>
    <t>ΝΟΜΟΣ ΛΑΚΩΝΙΑΣ</t>
  </si>
  <si>
    <t>ΔΗΜΟΣ ΣΠΑΡΤΗΣ</t>
  </si>
  <si>
    <t xml:space="preserve">Δ/ΝΣΗ ΟΙΚΟΝΟΜΙΚΩΝ ΥΠΗΡΕΣΙΩΝ </t>
  </si>
  <si>
    <t>ΤΜΗΜΑ ΠΡΟΥΠΟΛΟΓΙΣΜΟΥ, ΛΟΓΙΣΤΗΡΙΟΥ</t>
  </si>
  <si>
    <t>ΚΑΙ ΠΡΟΜΗΘΕΙΩΝ</t>
  </si>
  <si>
    <t>ΕΛΛΗΝΙΚΗ ΔΗΜΟΚΡΑΤΙΑ</t>
  </si>
  <si>
    <t>ΦΟΡΕΑΣ: ΔΗΜΟΣ  ΣΠΑΡΤΗΣ</t>
  </si>
  <si>
    <t>κιλό</t>
  </si>
  <si>
    <t>Σύνολο:</t>
  </si>
  <si>
    <t>ΕΝΤΥΠΟ ΟΙΚΟΝΟΜΙΚΗΣ ΠΡΟΣΦΟΡΑΣ</t>
  </si>
  <si>
    <t xml:space="preserve">Ο προσφέρων </t>
  </si>
  <si>
    <t>(Σφραγίδα  - Υπογραφή)</t>
  </si>
  <si>
    <t>Αριθμητικώς:</t>
  </si>
  <si>
    <t>Ολογράφως:</t>
  </si>
  <si>
    <t>Ποσοστό ΦΠΑ που υπάγονται τα ανωτέρω είδη:</t>
  </si>
  <si>
    <r>
      <t>ΠΡΟΜΗΘΕΙΑ :  "</t>
    </r>
    <r>
      <rPr>
        <i/>
        <sz val="10"/>
        <rFont val="Arial"/>
        <family val="2"/>
      </rPr>
      <t>ΤΡΟΦΙΜΩΝ ΚΑΙ ΛΟΙΠΩΝ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</si>
  <si>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t>ΑΝΑΛΩΣΙΜΩΝ ΕΙΔΩΝ ΠΑΝΤΟΠΩΛΕΙΟΥ</t>
  </si>
  <si>
    <t xml:space="preserve">ΓΙΑ ΤΙΣ ΑΝΑΓΚΕΣ ΤΟΥ ΔΗΜΟΥ ΣΠΑΡΤΗΣ ΚΑΙ </t>
  </si>
  <si>
    <t>ΤΩΝ ΝΟΜΙΚΩΝ ΠΡΟΣΩΠΩΝ ΤΟΥ ΕΤΟΥΣ 2015"</t>
  </si>
  <si>
    <t xml:space="preserve">ΑΡ. ΜΕΛΕΤΗΣ : 4/2015          </t>
  </si>
  <si>
    <r>
      <t>ΠΡΟΫΠ/ΣΜΟΣ:  197.375,44</t>
    </r>
    <r>
      <rPr>
        <sz val="10"/>
        <rFont val="Arial"/>
        <family val="2"/>
      </rPr>
      <t xml:space="preserve"> € </t>
    </r>
    <r>
      <rPr>
        <i/>
        <sz val="10"/>
        <rFont val="Arial"/>
        <family val="2"/>
      </rPr>
      <t>(συμπεριλαμβα-</t>
    </r>
  </si>
  <si>
    <t xml:space="preserve">                                                                                   νομενου του ΦΠΑ)</t>
  </si>
  <si>
    <t xml:space="preserve">{ΟΜΑΔΑ Α } ΠΡΟΜΗΘΕΙΑ ΕΙΔΩΝ ΟΠΩΡΟΠΩΛΕΙΟΥ </t>
  </si>
  <si>
    <t>ΚΩΔΙΚΟΣ CPV  15300000-1 Φρούτα, λαχανικά και συναφή προϊόντα</t>
  </si>
  <si>
    <t>Ν.Π. ΚΟΙΝΩΝΙΚΗΣ ΠΡΟΣΤΑΣΙΑΣ ΑΛΛΗΛΕΓΓΥΗΣ ΚΑΙ ΠΑΙΔΕΙΑΣ (ΠΑΙΔΙΚΟΣ ΣΤΑΘΜΟΣ ΣΠΑΡΤΗΣ)</t>
  </si>
  <si>
    <t>Πατάτες</t>
  </si>
  <si>
    <t>Κρεμμύδια ξερά</t>
  </si>
  <si>
    <t>Σκόρδα</t>
  </si>
  <si>
    <t>Καρότα</t>
  </si>
  <si>
    <t xml:space="preserve">Σέλινο </t>
  </si>
  <si>
    <t>Άνηθος (μάτσο 450 γρ)</t>
  </si>
  <si>
    <t>μάτσο</t>
  </si>
  <si>
    <t>Μαϊντανός (μάτσο 450 γρ)</t>
  </si>
  <si>
    <t>Αγγούρια</t>
  </si>
  <si>
    <t>Ντομάτες</t>
  </si>
  <si>
    <t>Μήλα</t>
  </si>
  <si>
    <t>Αχλάδια</t>
  </si>
  <si>
    <t>Πορτοκάλι</t>
  </si>
  <si>
    <t xml:space="preserve">Βανίλιες </t>
  </si>
  <si>
    <t>Σταφίδα</t>
  </si>
  <si>
    <t>κιλο</t>
  </si>
  <si>
    <t>Μαρούλια</t>
  </si>
  <si>
    <t>Σπανάκι</t>
  </si>
  <si>
    <t>Αρακάς φρέσκος</t>
  </si>
  <si>
    <t>Φασολάκια φρέσκα</t>
  </si>
  <si>
    <t>Λεμόνια</t>
  </si>
  <si>
    <t>Βερύκκοκα</t>
  </si>
  <si>
    <t>Καρπούζι</t>
  </si>
  <si>
    <t>Πεπόνι</t>
  </si>
  <si>
    <t>Ροδάκινα</t>
  </si>
  <si>
    <t>Λάχανο</t>
  </si>
  <si>
    <t>Κολοκυθάκια</t>
  </si>
  <si>
    <t>{ΟΜΑΔΑ Β } ΠΡΟΜΗΘΕΙΑ ΕΙΔΩΝ ΙΧΘΥΟΠΩΛΕΙΟΥ</t>
  </si>
  <si>
    <t>ΚΩΔΙΚΟΣ CPV  03311000-2 Ψάρια</t>
  </si>
  <si>
    <t xml:space="preserve">Ψάρι φιλέτο κατεψυγμένο </t>
  </si>
  <si>
    <t xml:space="preserve">Ψάρι φιλέτο φρέσκο </t>
  </si>
  <si>
    <t>{ΟΜΑΔΑ Γ } ΠΡΟΜΗΘΕΙΑ ΕΙΔΩΝ ΚΡΕΟΠΩΛΕΙΟΥ</t>
  </si>
  <si>
    <t>{ΟΜΑΔΑ Δ } ΠΡΟΜΗΘΕΙΑ  ΕΛΑΙΟΛΑΔΟΥ</t>
  </si>
  <si>
    <t>{ΟΜΑΔΑ Ε } ΠΡΟΜΗΘΕΙΑ  ΓΑΛΑΚΤΟΣ</t>
  </si>
  <si>
    <t>{ΟΜΑΔΑ Ζ } ΠΡΟΜΗΘΕΙΑ ΕΙΔΩΝ ΑΡΤΟΠΟΙΙΑΣ ΖΑΧΑΡΟΠΛΑΣΤΙΚΗΣ</t>
  </si>
  <si>
    <t>{ΟΜΑΔΑ Η } ΠΡΟΜΗΘΕΙΑ ΕΙΔΩΝ ΠΑΝΤΟΠΩΛΕΙΟΥ (ΤΡΟΦΙΜΩΝ)</t>
  </si>
  <si>
    <t>ΚΩΔΙΚΟΣ CPV 15110000-2 Κρέας</t>
  </si>
  <si>
    <t xml:space="preserve"> Ν.Π. ΚΟΙΝΩΝΙΚΗΣ ΠΡΟΣΤΑΣΙΑΣ ΑΛΛΗΛΕΓΓΥΗΣ ΚΑΙ ΠΑΙΔΕΙΑΣ (ΠΑΙΔΙΚΟΣ ΣΤΑΘΜΟΣ ΣΠΑΡΤΗΣ)</t>
  </si>
  <si>
    <t>Μοσχάρι άνευ οστού</t>
  </si>
  <si>
    <t>Κιμάς Μοσχαρίσιος</t>
  </si>
  <si>
    <t>Κοτόπουλο (μπούτι )</t>
  </si>
  <si>
    <t>Κοτόπουλο (φιλέτο στήθος)</t>
  </si>
  <si>
    <t>ΚΩΔΙΚΟΣ CPV 15411110-6  Ελαιόλαδο</t>
  </si>
  <si>
    <t>ΥΠΟΟΜΑΔΑ Δ1 ΔΗΜΟΣ ΣΠΑΡΤΗΣ (ΚΟΙΝΩΝΙΚΟ ΠΑΝΤΟΠΩΛΕΙΟ)</t>
  </si>
  <si>
    <t>Εξαιρετικό παρθένο ελαιόλαδο (συσκ. 5 κιλών)</t>
  </si>
  <si>
    <t>Τεμάχιο</t>
  </si>
  <si>
    <t>ΥΠΟΟΜΑΔΑ Δ2 Ν.Π. ΚΟΙΝΩΝΙΚΗΣ ΠΡΟΣΤΑΣΙΑΣ ΑΛΛΗΛΕΓΓΥΗΣ ΚΑΙ ΠΑΙΔΕΙΑΣ (ΠΑΙΔΙΚΟΣ ΣΤΑΘΜΟΣ ΣΠΑΡΤΗΣ)</t>
  </si>
  <si>
    <t xml:space="preserve"> Τιμή σε ευρώ χωρίς ΦΠΑ</t>
  </si>
  <si>
    <t>Τιμή σε ευρώ χωρίς ΦΠΑ</t>
  </si>
  <si>
    <t>Σύνολο</t>
  </si>
  <si>
    <t xml:space="preserve">Σύνολο </t>
  </si>
  <si>
    <t xml:space="preserve">                                                                                  </t>
  </si>
  <si>
    <r>
      <t>ΠΡΟΫΠ/ΣΜΟΣ:  197.375,44</t>
    </r>
    <r>
      <rPr>
        <sz val="10"/>
        <rFont val="Arial"/>
        <family val="2"/>
      </rPr>
      <t xml:space="preserve"> € </t>
    </r>
    <r>
      <rPr>
        <i/>
        <sz val="10"/>
        <rFont val="Arial"/>
        <family val="2"/>
      </rPr>
      <t>(συμπεριλαμβανομενου του ΦΠΑ)</t>
    </r>
  </si>
  <si>
    <t>ΚΩΔΙΚΟΣ CPV 15511100-4 Παστεριωμένο γάλα</t>
  </si>
  <si>
    <t>ΥΠΟΟΜΑΔΑ Ε1 ΔΗΜΟΣ ΣΠΑΡΤΗΣ</t>
  </si>
  <si>
    <t>Σύνολο ειδών με ΦΠΑ 13%</t>
  </si>
  <si>
    <t>Γάλα φρέσκο πλήρες (για παροχή εργαζομένων)</t>
  </si>
  <si>
    <t>λίτρο</t>
  </si>
  <si>
    <t xml:space="preserve"> Σύνολο Δαπάνης Υποομάδας Ε1:</t>
  </si>
  <si>
    <t>ΥΠΟΟΜΑΔΑ Ε2 Ν.Π. ΑΘΛΗΤΙΚΟΣ ΟΡΓΑΝΙΣΜΟΣ ΔΗΜΟΥ ΣΠΑΡΤΗΣ</t>
  </si>
  <si>
    <t xml:space="preserve"> Σύνολο Δαπάνης Υποομάδας Ε2:</t>
  </si>
  <si>
    <t>ΥΠΟΟΜΑΔΑ Ε3 Ν.Π. ΚΟΙΝΩΝΙΚΗΣ ΠΡΟΣΤΑΣΙΑΣ ΑΛΛΗΛΕΓΓΥΗΣ ΚΑΙ ΠΑΙΔΕΙΑΣ (ΠΑΙΔΙΚΟΣ ΣΤΑΘΜΟΣ ΣΠΑΡΤΗΣ)</t>
  </si>
  <si>
    <t>Γάλα φρέσκο πλήρες (για διατροφή νηπίων)</t>
  </si>
  <si>
    <t>Φ.Π.Α. ………….%</t>
  </si>
  <si>
    <t xml:space="preserve"> Σύνολο Δαπάνης Υποομάδας Ε3:</t>
  </si>
  <si>
    <t xml:space="preserve">Σύνολο προσφοράς για τα είδη της ΟΜΑΔΑΣ Ε (Ε1+ Ε2+ Ε3) χωρίς ΦΠΑ: </t>
  </si>
  <si>
    <t>Γενικό σύνολο προσφοράς  για τα είδη της ΟΜΑΔΑΣ Ε (Ε1+ Ε2+ Ε3) συμπεριλαμβανομένου του ΦΠΑ:</t>
  </si>
  <si>
    <t xml:space="preserve">Σύνολο προσφοράς για τα είδη της ΥΠΟ ΟΜΑΔΑΣ Ε1 χωρίς ΦΠΑ: </t>
  </si>
  <si>
    <t>Γενικό σύνολο προσφοράς  για τα είδη της ΥΠΟ ΟΜΑΔΑΣ Ε1 συμπεριλαμβανομένου του ΦΠΑ:</t>
  </si>
  <si>
    <t xml:space="preserve">Σύνολο προσφοράς για τα είδη της ΥΠΟ ΟΜΑΔΑΣ Ε2 χωρίς ΦΠΑ: </t>
  </si>
  <si>
    <t>Γενικό σύνολο προσφοράς  για τα είδη της ΥΠΟ ΟΜΑΔΑΣ Ε2 συμπεριλαμβανομένου του ΦΠΑ:</t>
  </si>
  <si>
    <t>Γενικό σύνολο προσφοράς  για τα είδη της ΥΠΟ ΟΜΑΔΑΣ Ε3 συμπεριλαμβανομένου του ΦΠΑ:</t>
  </si>
  <si>
    <t xml:space="preserve">Σύνολο προσφοράς για τα είδη της ΥΠΟ ΟΜΑΔΑΣ Ε3 χωρίς ΦΠΑ: </t>
  </si>
  <si>
    <t>{ΟΜΑΔΑ ΣΤ } ΠΡΟΜΗΘΕΙΑ ΓΑΛΑΚΤΟΚΟΜΙΚΩΝ ΚΑΙ ΤΥΡΟΚΟΜΙΚΩΝ ΠΡΟΙΟΝΤΩΝ</t>
  </si>
  <si>
    <t>ΚΩΔΙΚΟΙ CPV 15500000-3 Γαλακτοκομικά προϊόντα  -   15540000-5 Τυροκομικά προϊόντα</t>
  </si>
  <si>
    <t>Σύνολο ειδών με ΦΠΑ 23%</t>
  </si>
  <si>
    <t>Τυρί φέτα εγχώρια ποπ</t>
  </si>
  <si>
    <t xml:space="preserve">Τυρί κασέρι </t>
  </si>
  <si>
    <t>Γιαούρτι 2% των 200γρ (αγελαδινό)</t>
  </si>
  <si>
    <t>τεμάχια</t>
  </si>
  <si>
    <t>Τυρί τοστ τύπου gouda</t>
  </si>
  <si>
    <t>Τυρί τριμμένο (μυζήθρα)</t>
  </si>
  <si>
    <t xml:space="preserve"> Σύνολο Δαπάνης Ομάδας ΣΤ:</t>
  </si>
  <si>
    <t xml:space="preserve">Σύνολο προσφοράς για τα είδη της ΟΜΑΔΑΣ ΣΤ χωρίς ΦΠΑ: </t>
  </si>
  <si>
    <t>Γενικό σύνολο προσφοράς  για τα είδη της ΟΜΑΔΑΣ ΣΤ συμπεριλαμβανομένου του ΦΠΑ:</t>
  </si>
  <si>
    <t xml:space="preserve">Φ.Π.Α. </t>
  </si>
  <si>
    <t>ΚΩΔΙΚΟΣ CPV 15810000-9  Αρτοσκευάσματα, φρέσκα είδη ζαχαροπλαστικής και γλυκίσματα</t>
  </si>
  <si>
    <t>Ψωμί χωριάτικο</t>
  </si>
  <si>
    <t>Ψωμί για τόστ (συσκ. 730 - 750 γρ.)</t>
  </si>
  <si>
    <t xml:space="preserve">Σοκολατάκια γάλακτος </t>
  </si>
  <si>
    <t>Κουραμπιέδες</t>
  </si>
  <si>
    <t>Μελομακάρονα</t>
  </si>
  <si>
    <t>Βασιλόπιτα ( 5 κιλών)</t>
  </si>
  <si>
    <t xml:space="preserve"> Σύνολο Δαπάνης Ομάδας Ζ:</t>
  </si>
  <si>
    <t>ΚΩΔΙΚΟΣ CPV 15800000-6 Διάφορα προϊόντα διατροφής</t>
  </si>
  <si>
    <t xml:space="preserve"> </t>
  </si>
  <si>
    <t>ΥΠΟΟΜΑΔΑ Η1 ΔΗΜΟΣ ΣΠΑΡΤΗΣ (ΚΟΙΝΩΝΙΚΟ ΠΑΝΤΟΠΩΛΕΙΟ)</t>
  </si>
  <si>
    <t>Αλεύρι για όλες τις χρήσεις</t>
  </si>
  <si>
    <t>Ζάχαρη  λευκή κρυσταλλική</t>
  </si>
  <si>
    <t>Ρύζι γλασέ συσκευασίας 500 γρ</t>
  </si>
  <si>
    <t xml:space="preserve">Μακαρόνια No 6 ή Νο 10  500γρ </t>
  </si>
  <si>
    <t>Χυλοπίτες μακριές  500γρ</t>
  </si>
  <si>
    <t xml:space="preserve">Μακαρονάκι κοφτό 500γρ </t>
  </si>
  <si>
    <t xml:space="preserve">Κριθαράκι μέτριο 500γρ </t>
  </si>
  <si>
    <t xml:space="preserve">Πάστα τριβελάκι (βίδες) 500γρ </t>
  </si>
  <si>
    <t>Τραχανάς ξινός 500 γρ</t>
  </si>
  <si>
    <t>Γάλα εβαπορέ 400 γρ (7,5  -7,8% λιπαρά)</t>
  </si>
  <si>
    <t>Φασόλια συσκευασίας 500 γρ</t>
  </si>
  <si>
    <t>Φακές συσκευασίας 500 γρ</t>
  </si>
  <si>
    <t>Ρεβίθια αποφλοιωμένα συσκευασίας 500γρ</t>
  </si>
  <si>
    <t>Μαυρομάτικα φασόλια συσκευασίας 500γρ</t>
  </si>
  <si>
    <t>Αλάτι ψιλό μαγειρικό σε πλαστικό σακουλάκι 500γραμ.</t>
  </si>
  <si>
    <t>Ελαφρά συμπυκνωμένος χυμός ντομάτος (passata) 500γρ.</t>
  </si>
  <si>
    <t>Μακαρονάκι κοφτό  διαίτης κατάλληλο για διαβητικούς  500γρ.</t>
  </si>
  <si>
    <t>Μακαρόνια διαίτης Νο 6 κατάλληλα για διαβητικούς  500γρ.</t>
  </si>
  <si>
    <t>Φ.Π.Α.</t>
  </si>
  <si>
    <t xml:space="preserve"> ΥΠΟΟΜΑΔΑ  Η2 Ν.Π. ΚΟΙΝΩΝΙΚΗΣ ΠΡΟΣΤΑΣΙΑΣ ΑΛΛΗΛΕΓΓΥΗΣ ΚΑΙ ΠΑΙΔΕΙΑΣ (ΠΑΙΔΙΚΟΣ ΣΤΑΘΜΟΣ ΣΠΑΡΤΗΣ &amp; ΚΑΠΗ)</t>
  </si>
  <si>
    <t>ΠΑΙΔΙΚΟΣ ΣΤΑΘΜΟΣ ΣΠΑΡΤΗΣ</t>
  </si>
  <si>
    <t>Μπισκότα τύπου Πτι - Μπερ (συσκ. 225-275 γρ)</t>
  </si>
  <si>
    <t>Φρυγανιά τριμμένη 500γρ</t>
  </si>
  <si>
    <t>Φρυγανιές (πακέτο με 4 συσκευασίες βάρους 450 - 500 γρ)</t>
  </si>
  <si>
    <t>πακέτο</t>
  </si>
  <si>
    <t>Ξύδι ( 350-400 gr)</t>
  </si>
  <si>
    <t>Ξύδι 4 κιλών</t>
  </si>
  <si>
    <t>Αλάτι ψιλό μαγειρικό σε πλαστική φιάλη 750γραμ.</t>
  </si>
  <si>
    <t>Πιπέρι (50 γραμ.)</t>
  </si>
  <si>
    <t>Ρίγανη (80 γραμ)</t>
  </si>
  <si>
    <t>Κανέλλα (50 γραμ)</t>
  </si>
  <si>
    <t>Κίμινο (50 γραμ)</t>
  </si>
  <si>
    <t>Δυόσμος (30γρ)</t>
  </si>
  <si>
    <t>Μακαρόνια  χοντρό (Νο 2) 500γρ</t>
  </si>
  <si>
    <t>Μακαρονάκι  κοφτό 500γρ</t>
  </si>
  <si>
    <t>Κριθαράκι 500γρ (μέτριο)</t>
  </si>
  <si>
    <t>Ρύζι 500γρ γλασσέ</t>
  </si>
  <si>
    <t>Ρύζι 500γρ κίτρινο τύπου αμερικής</t>
  </si>
  <si>
    <t>Χυλοπίτες 500γρ</t>
  </si>
  <si>
    <t>Μαργαρίνη soft 250γρ.</t>
  </si>
  <si>
    <t>Αυγά μεσαία (53-63 γρ)</t>
  </si>
  <si>
    <t>Μέλι (ανθέων)</t>
  </si>
  <si>
    <t>Μαρμελάδα φράουλα (500γρ)</t>
  </si>
  <si>
    <t>Ζάχαρη λευκή κρυσταλλική</t>
  </si>
  <si>
    <t>Αλεύρι τύπου φαρίνα 500γρ</t>
  </si>
  <si>
    <t>Κορν φλάουρ (200 γρ)</t>
  </si>
  <si>
    <t>Άρτυμα λεμόνι  350 γρ</t>
  </si>
  <si>
    <t>Άνθος αραβοσίτου βανίλια (160γρ.)</t>
  </si>
  <si>
    <t>Νερό εμφιαλωμένο 1,5 λίτρο εξάδα</t>
  </si>
  <si>
    <t>εξάδα</t>
  </si>
  <si>
    <t xml:space="preserve">Χυμός πορτοκάλι χώρις ζάχαρη (1λίτρο) </t>
  </si>
  <si>
    <t>ΚΑΠΗ</t>
  </si>
  <si>
    <t>Χυμός πορτοκάλι κουτί 250ml</t>
  </si>
  <si>
    <t>Χυμός κοκτέιλ φρούτων κουτί 250ml</t>
  </si>
  <si>
    <t>Αναψυκτικό τύπου κόλα 330ml</t>
  </si>
  <si>
    <t>Χυμός βύσσινο κουτί 250ml</t>
  </si>
  <si>
    <t>Καφές ελληνικός</t>
  </si>
  <si>
    <t xml:space="preserve">Καφές φίλτρου </t>
  </si>
  <si>
    <t>Ζάχαρη λευκή κρυσταλική</t>
  </si>
  <si>
    <t>Κακάο 500γρ.</t>
  </si>
  <si>
    <t>Γαλατάκια μερίδα 7,5% λιπαρά (συσκ 10 τεμαχ των 15 γρ)</t>
  </si>
  <si>
    <t xml:space="preserve">συσκ </t>
  </si>
  <si>
    <t xml:space="preserve">Σύνολο προσφοράς για τα είδη της ΟΜΑΔΑΣ Ζ χωρίς ΦΠΑ: </t>
  </si>
  <si>
    <t>Γενικό σύνολο προσφοράς  για τα είδη της ΟΜΑΔΑΣ Ζ συμπεριλαμβανομένου του ΦΠΑ:</t>
  </si>
  <si>
    <t xml:space="preserve">Σύνολο προσφοράς για τα είδη της ΟΜΑΔΑΣ Η (Η1+Η2) χωρίς ΦΠΑ: </t>
  </si>
  <si>
    <t>Γενικό σύνολο προσφοράς  για τα είδη της ΟΜΑΔΑΣ Η (Η1+Η2)  συμπεριλαμβανομένου του ΦΠΑ:</t>
  </si>
  <si>
    <t xml:space="preserve">Σύνολο προσφοράς για τα είδη της ΥΠΟ ΟΜΑΔΑΣ Η1 χωρίς ΦΠΑ: </t>
  </si>
  <si>
    <t>Γενικό σύνολο προσφοράς  για τα είδη της ΥΠΟ ΟΜΑΔΑΣ Η1 συμπεριλαμβανομένου του ΦΠΑ:</t>
  </si>
  <si>
    <t xml:space="preserve"> Σύνολο Δαπάνης Υπο ομάδας Η1:</t>
  </si>
  <si>
    <t xml:space="preserve">Σύνολο προσφοράς για τα είδη της ΥΠΟ ΟΜΑΔΑΣ Η2 χωρίς ΦΠΑ: </t>
  </si>
  <si>
    <t>Γενικό σύνολο προσφοράς  για τα είδη της ΥΠΟ ΟΜΑΔΑΣ Η2  συμπεριλαμβανομένου του ΦΠΑ:</t>
  </si>
  <si>
    <t xml:space="preserve"> Σύνολο Δαπάνης Υπο ομάδας Η2:</t>
  </si>
  <si>
    <t>{ΟΜΑΔΑ Θ } ΠΡΟΜΗΘΕΙΑ  ΕΙΔΩΝ ΥΓΙΕΙΝΗΣ ΚΑΘΑΡΙΟΤΗΤΑΣ &amp; ΕΥΠΡΕΠΙΣΜΟΥ</t>
  </si>
  <si>
    <r>
      <t>ΚΩΔΙΚΟΙ CPV</t>
    </r>
    <r>
      <rPr>
        <b/>
        <sz val="10"/>
        <color indexed="8"/>
        <rFont val="Arial"/>
        <family val="2"/>
      </rPr>
      <t xml:space="preserve">  39830000-9 Προϊόντα καθαρισμού -   33700000-7 Προϊόντα ατομικής περιποίησης  - 33760000-5 Χαρτί υγείας, χαρτομάντιλα, πετσέτες χειρός και χαρτοπετσέτες  -  39222100-5 Αναλώσιμα υλικά τροφοδοσίας -  19640000-4 Σάκοι και τσάντες αποβλήτων και απορριμμάτων από πολυαιθυλένιο -  39224000-8  Σκούπες και βούρτσες και άλλα είδη διαφόρων τύπων</t>
    </r>
  </si>
  <si>
    <t>ΥΠΟΟΜΑΔΑ Θ1. ΔΗΜΟΣ ΣΠΑΡΤΗΣ (ΥΠΗΡΕΣΙΑ ΠΕΡΙΒΑΛΛΟΝΤΟΣ, ΓΡΑΦΕΙΑ ΥΠΗΡΕΣΙΩΝ ΔΗΜΟΥ &amp; ΚΟΙΝΩΝΙΚΟ ΠΑΝΤΟΠΩΛΕΙΟ)</t>
  </si>
  <si>
    <t>ΚΟΙΝΩΝΙΚΟ ΠΑΝΤΟΠΩΛΕΙΟ</t>
  </si>
  <si>
    <t>Χαρτί υγείας λευκό δίφυλλο 100% πρωτογενή χαρτομάζα 100 - 105 γρ ρολό</t>
  </si>
  <si>
    <t>ρολό</t>
  </si>
  <si>
    <t>Χαρτοπετσέτα από 100% λευκασμένο χημικό πολτό διαστάσεων 30*30 (πακέτο 100 φύλλων)</t>
  </si>
  <si>
    <t>Σαμπουάν οικογενειακό δερματολογικά ελεγμένο 400 ml</t>
  </si>
  <si>
    <t>Σαπούνι δερματολογικά ελεγμένο 125gr</t>
  </si>
  <si>
    <t>Οδοντόπαστα 75ml</t>
  </si>
  <si>
    <t xml:space="preserve">Απολυμαντικό υγρό τύπου χλωρίνη λεπτόρρευστη  1 lt </t>
  </si>
  <si>
    <t>Απορρυπαντικό σε σκόνη για πλύσιμο στο χέρι 450 gr</t>
  </si>
  <si>
    <t>ΓΡΑΦΕΙΑ ΥΠΗΡΕΣΙΩΝ</t>
  </si>
  <si>
    <t>Υγρό κρεμοσάπουνο χεριών δερματολογικά ελεγμένο 4 lt</t>
  </si>
  <si>
    <t>Υγρό Σαπούνι για συσκευή Tork  ή αντίστοιχο δερματολογικά ελεγμένο (κιβώτιο με 6 τεμ του 1lt)</t>
  </si>
  <si>
    <t>κιβώτιο</t>
  </si>
  <si>
    <t>Υγρό καθαρισμού δαπέδων και επιφανειών 4 lt</t>
  </si>
  <si>
    <t>Αρωματικό - καθαριστικό wc bloc solid με θήκη 40 gr</t>
  </si>
  <si>
    <t>Υγρό καθαρισμού αλάτων (των 750 ml) με σύστημα ψεκασμού</t>
  </si>
  <si>
    <t>Υγρό καθαριστικό τζαμιών 1 lt με σύστημα ψεκασμού</t>
  </si>
  <si>
    <t xml:space="preserve">Απολυμαντικό υγρό τύπου χλωρίνη λεπτόρρευστη των 4lt </t>
  </si>
  <si>
    <t xml:space="preserve">Απολυμαντικό υγρό τύπου χλωρίνη  παχύρρευστη των 4lt </t>
  </si>
  <si>
    <t>Ισχυρό αποφρακτικό υγρό άμεσης απόφραξης κατάλληλο για την απόφραξη ολόκληρου του αποχετευτικού δικτύου, νεροχύτες, μπάνια, νιπτήρες κλπ. (1 lt)</t>
  </si>
  <si>
    <t>Σπογγοπετσέτα καθαρισμού Νο2  σε διάφορα χρώματα</t>
  </si>
  <si>
    <t>Πανί καθαρισμού οικολογικό 400 πλύσεων τουλάχιστον, διαστάσεων  35χ37cm περίπου  (πακέτο με 10 τεμ.)</t>
  </si>
  <si>
    <t>Σφουγγάρια κουζίνας διπλής όψης με σύρμα διαστάσεων 14χ7 εκ</t>
  </si>
  <si>
    <t>Κουβάς σφουγγαρίσματος επαγγελματικός μονός τροχήλατος 24 - 25 lt με μηχανισμό στυψίματος</t>
  </si>
  <si>
    <t>Ανταλλακτικό μηχανισμού στυψίματος (πρέσας) επαγγελματικού κουβά σφουγγαρίσματος</t>
  </si>
  <si>
    <t>Κουβάς πλαστικός με στίφτη χωρητικότητας 10 lt</t>
  </si>
  <si>
    <t>Σφουγγαρίστρα 300 - 350 gr επαγγελματική βαμβακερή λευκή με κρόσια πλάτους 11cm  με κοντάρι αλουμινίου με συνδετήρα</t>
  </si>
  <si>
    <t>Ανταλλακτικό επαγγελματικής σφουγγαρίστρας 300 - 350 gr βαμβακερή λευκή με κρόσια πλάτους 11cm</t>
  </si>
  <si>
    <t>Σφουγγαρίστρα τύπου Wettex γίγας (ανταλλακτικό)</t>
  </si>
  <si>
    <t>Σκούπα απλή 34 cm από νάιλον τρίχα με κοντάρι</t>
  </si>
  <si>
    <t>Ανταλλακτικό σκούπας με νάιολον τρίχα 34 cm</t>
  </si>
  <si>
    <t>Υαλοκαθαριστήρας ανοξείδωτος 45 εκ με γουνάκι και πτυσόμενο κοντάρι αλουμινίου 4,5 μέτρων</t>
  </si>
  <si>
    <t>Φαράσι πλαστικό με κοντάρι</t>
  </si>
  <si>
    <t>Σακούλες πλαστικές χρώματος λευκού διαστάσεων 48Χ50 εκ για καλαθάκι μπάνιου ή γραφείου σε ρολό 20 τεμ.</t>
  </si>
  <si>
    <t>Σάκοι απορριμμάτων  πλαστικοί μαύρου χρώματος από πολυαιθυλένιο υψηλής αντοχής διαστάσεων 60Χ80  σε ρολό 10 Τεμ (Κιβώτιο 50 ρολών)</t>
  </si>
  <si>
    <t>ΥΠΗΡΕΣΙΑ ΠΕΡΙΒΑΛΛΟΝΤΟΣ</t>
  </si>
  <si>
    <t>Χαρτί υγείας λευκό δίφυλλο από 100% πρωτογενή χαρτομάζα, βάρους 100 - 105 γρ (κιβώτιο 48 τεμ)</t>
  </si>
  <si>
    <t xml:space="preserve">Χαρτί κουζίνας ρολό λευκό, δίφυλλο από 100% πρωτογενή χαρτομάζα με διάτρηση 5kg </t>
  </si>
  <si>
    <t>Χειροπετσέτα νιπτήρα τουαλέτας από 100% λευκασμένο χημικό πολτό τύπου INTERFOLD (κιβώτιο 4000 φύλλων)</t>
  </si>
  <si>
    <t xml:space="preserve"> Χαρτί υγείας φύλλο - φύλλο (κιβώτιο με  8700 - 8800 φύλλα)</t>
  </si>
  <si>
    <t>Ειδικό απορρυπαντικό και απολυμαντικό υγρό για πλύση κάδων απορριμμάτων (συσκ. 4 λίτρων)</t>
  </si>
  <si>
    <t xml:space="preserve">Σάκοι απορριμμάτων πλαστικοί μαύρου χρώματος από πολυαιθυλένιο  υψηλής αντοχής διαστάσεων 90χ110εκ </t>
  </si>
  <si>
    <t>Φ.Π.Α. 23%</t>
  </si>
  <si>
    <t xml:space="preserve"> Σύνολο Δαπάνης Υποομάδας Θ1:</t>
  </si>
  <si>
    <t>ΥΠΟΟΜΑΔΑ Θ2  Ν. Π. ΑΘΛΗΤΙΚΟΣ ΟΡΓΑΝΙΣΜΟΣ ΔΗΜΟΥ ΣΠΑΡΤΗΣ</t>
  </si>
  <si>
    <t>Απολυμαντικό υγρό τύπου χλωρίνη παχύρρευστη  1lt</t>
  </si>
  <si>
    <t>Υγρό καθαρισμού δαπέδων και επιφανειών 1lt</t>
  </si>
  <si>
    <t>Χαρτί κουζίνας ρολό λευκό, δίφυλλο 100% πρωτογενή χαρτομάζα με διάτρηση1kg (συσκ.2 τεμαχίων)</t>
  </si>
  <si>
    <t>Χαρτί υγείας λευκό δίφυλλο 100% πρωτογενή χαρτομάζα 100 - 105 γρ (συσκ. 12 ρολλών)</t>
  </si>
  <si>
    <t>Υγρό καθαρισμού αλάτων (των 500 ml) με σύστημα ψεκασμού</t>
  </si>
  <si>
    <t xml:space="preserve">Υγρό καθαριστικό τζαμιών 750 ml με σύστημα ψεκασμού </t>
  </si>
  <si>
    <t>Υγρό κρεμοσάπουνο χεριών δερματολογικά ελεγμένο των 300ml με αντλία</t>
  </si>
  <si>
    <t>Σκούπα χόρτου εξωτερικού χώρου με ξύλινο κοντάρι</t>
  </si>
  <si>
    <t>Σάκοι απορριμμάτων από πολυαιθυλένιο (χρώματος μαύρου ή μπλέ) με κορδόνι διαστάσεων  52χ75 εκ (Ρολό 25 τεμαχίων)</t>
  </si>
  <si>
    <t xml:space="preserve">Σάκοι απορριμμάτων πλαστικοί μαύρου χρώματος από πολυαιθυλένιο  υψηλής αντοχής διαστάσεων 85 Χ 110εκ </t>
  </si>
  <si>
    <t>Υδροχλωρικο οξύ των 450 γρ (κιβώτιο 20 τεμαχίων)</t>
  </si>
  <si>
    <t>Υγρό απορρυπαντικό πιάτων για πλύσιμο στο χέρι (750ml)</t>
  </si>
  <si>
    <t>Αποφρακτική σκόνη άμεσης απόφραξης με κρύο νερό  για τους νιπτήρες, νεροχύτες, μπανιέρες  σε φακελάκια των 60γρ περίπου</t>
  </si>
  <si>
    <t>Κάδος απορριμμάτων πλαστικός χωρητικότητας 100 - 120 lt τροχήλατος με ποδομοχλό.</t>
  </si>
  <si>
    <t>Βούρτσα τουαλέτας (πιγκάλ) πλαστικό</t>
  </si>
  <si>
    <t xml:space="preserve">Κάδος απορριμμάτων WC πλαστικός λευκός με πεντάλ 5lt </t>
  </si>
  <si>
    <t>Γάντια μιας χρήσεως latex  No large συσκ 100 τεμ</t>
  </si>
  <si>
    <t>κουτί</t>
  </si>
  <si>
    <t>Γάντια πλαστικά κουζίνας με επένδυση Νο7,5</t>
  </si>
  <si>
    <t>ζεύγος</t>
  </si>
  <si>
    <t>Σακούλες πλαστικές με χερούλια, 58χ75 εκ. (ρολό 20 τεμαχίων)</t>
  </si>
  <si>
    <t xml:space="preserve"> Σακούλες πλαστικές χρώματος λευκού διαστάσεων 48Χ50 εκ για καλαθάκι μπάνιου ή γραφείου σε ρολό 20 τεμ.</t>
  </si>
  <si>
    <t xml:space="preserve"> Σύνολο Δαπάνης Υποομάδας Θ2 :</t>
  </si>
  <si>
    <t>ΥΠΟΟΜΑΔΑ Θ3. Ν. Π. ΚΟΙΝΩΝΙΚΗΣ ΠΡΟΣΤΑΣΙΑΣ ΑΛΛΗΛΕΓΓΥΗΣ ΚΑΙ ΠΑΙΔΕΙΑΣ ΔΗΜΟΥ ΣΠΑΡΤΗΣ</t>
  </si>
  <si>
    <t xml:space="preserve"> (ΠΑΙΔΙΚΟΙ ΣΤΑΘΜΟΙ ΣΠΑΡΤΗΣ, ΞΗΡΟΚΑΜΠΙΟΥ &amp; ΚΑΠΗ)</t>
  </si>
  <si>
    <t xml:space="preserve">Ποσότητα </t>
  </si>
  <si>
    <t>Ειδικό αλάτι πλυντηρίου πιάτων (4kg)</t>
  </si>
  <si>
    <t>Υγρό απορρυπαντικό πιάτων για πλύσιμο στο χέρι 4 lt</t>
  </si>
  <si>
    <t>Λαμπρυντικό υγρό πλυντηρίου πιάτων (4 lt)</t>
  </si>
  <si>
    <t>Υγρό απορρυπαντικό πλυντηρίου πιάτων (10 lt)</t>
  </si>
  <si>
    <t>Απορρυπαντικό πλυντηρίου ρούχων σε σκόνη για 60 πλύσεις</t>
  </si>
  <si>
    <t>Απολυμαντικό υγρό τύπου χλωρίνη παχύρρευστη των 4lt</t>
  </si>
  <si>
    <t>Υγρό καθαρισμού δαπέδων και επιφανειών 4lt</t>
  </si>
  <si>
    <t>Υγρό καθαρισμoύ τουαλέτας WC σε μορφή gel 750ml</t>
  </si>
  <si>
    <t>Υγρό καθαριστικό τζαμιών 4 lt</t>
  </si>
  <si>
    <t xml:space="preserve"> Υγρό αντιβακτηριδιακό κρεμοσάπουνο χεριών δερματολογικά ελεγμένο 500ml με αντλία</t>
  </si>
  <si>
    <t>Χειροπετσέτα ζικ ζακ δίφυλλη από 100% λευκασμένο χημικό πολτό διαστάσεων 21-22Χ24-25 εκ. περίπου (κιβώτιο 20τεμάχια χ 200 φύλλα)</t>
  </si>
  <si>
    <t>Χαρτοπετσέτα από 100% λευκασμένο χημικό πολτό 30*30 κιβώτιο 2400 φύλλα</t>
  </si>
  <si>
    <t>Χαρτί κουζίνας ρολό λευκό, δίφυλλο  100% πρωτογενή χαρτομάζα με διάτρηση 400 γρ (συσκ. 12 τεμαχίων)</t>
  </si>
  <si>
    <t>Πακέτο</t>
  </si>
  <si>
    <t xml:space="preserve">Χαρτομάντιλα από 100% λευκασμένο χημικό πολτό κουτί με 100 διπλά φύλλα </t>
  </si>
  <si>
    <t>Σάκοι απορριμμάτων από πολυαιθυλένιο (χρώματος μαύρου ή μπλέ) με κορδόνι διαστάσεων 
 52χ75 εκ (Ρολό 25 τεμαχίων)</t>
  </si>
  <si>
    <t>Γάντια μιας χρήσεως latex No small συσκ 100 τεμ</t>
  </si>
  <si>
    <t>Γάντια πλαστικά κουζίνας με επένδυση Νο7</t>
  </si>
  <si>
    <t>Βούρτσα σκληρή 27 cm με κοντάρι</t>
  </si>
  <si>
    <t>Λεκάνη στρογγυλή πλαστική  Φ42 12L</t>
  </si>
  <si>
    <t>Λεκάνη στρογγυλή πλαστική  Φ 28-31  χωρητικότητας 4 - 5L</t>
  </si>
  <si>
    <t>Κάδος απορριμμάτων μεταλλικός με πεντάλ 30 lt με αποσπώμενο εσωτερικό πλαστικό καλάθι</t>
  </si>
  <si>
    <t>Κρέμα καθαρισμού για σκληρούς λεκέδες τύπου cif 500ml</t>
  </si>
  <si>
    <t>Κοντάρι πλαστικοποιημένο 125 cm</t>
  </si>
  <si>
    <t>Σύρμα inox κουζίνας για μαγειρικά σκεύη 40 gr</t>
  </si>
  <si>
    <t xml:space="preserve">Αποφρακτήρας (βεντούζα) ξεβουλώματος </t>
  </si>
  <si>
    <t>Υγρό καθαριστικό για μοκέτες των 750ml</t>
  </si>
  <si>
    <t>Διαφανής μεμβράνη τροφίμων πλάτους 300 mm σε ρολό 250 μέτρα  
σε κουτί με πριονάκι για εύκολη κοπή</t>
  </si>
  <si>
    <r>
      <t>Αλουμινόχαρτο σε ρολλό 30 μέτρων  (ολική επιφάνεια προιόντος 8,7 - 9m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</si>
  <si>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Μανταλάκια πλαστικά 12άδα</t>
  </si>
  <si>
    <t>Πλαστικά ποτήρια νερού PP λευκά μιας χρήσης 250 - 290 ml (συσκ. 50 τεμ)</t>
  </si>
  <si>
    <t xml:space="preserve"> Σύνολο Δαπάνης Υποομάδας Θ3:</t>
  </si>
  <si>
    <t xml:space="preserve">ΥΠΟΟΜΑΔΑ Θ4.  Ν. Π. ΠΟΛΙΤΙΣΜΟΥ ΚΑΙ ΠΕΡΙΒΑΛΛΟΝΤΟΣ ΔΗΜΟΥ ΣΠΑΡΤΗΣ </t>
  </si>
  <si>
    <t>Απολυμαντικό υγρό τύπου χλωρίνη παχύρρευστη  4lt</t>
  </si>
  <si>
    <t>Υγρό κρεμοσάπουνο χεριών  δερματολογικά ελεγμένο των 300ml με αντλία</t>
  </si>
  <si>
    <t>Σφουγγαρίστρα τύπου Wettex  γίγας με κοντάρι</t>
  </si>
  <si>
    <t>Υγρό απορρυπαντικό πιάτων για πλύσιμο στο χέρι (1lt)</t>
  </si>
  <si>
    <t>Οινόπνευμα καθαρό 95 βαθμών 245 ml</t>
  </si>
  <si>
    <t>Γάντια μιας χρήσεως latex No large συσκ 100 τεμ</t>
  </si>
  <si>
    <t xml:space="preserve"> Σύνολο Δαπάνης Υποομάδας Θ4 :</t>
  </si>
  <si>
    <t xml:space="preserve">ΥΠΟΟΜΑΔΑ Θ5.  Ν. Π. ΣΧΟΛΙΚΗ ΕΠΙΤΡΟΠΗ ΔΕΥΤΕΡΟΒΑΘΜΙΑΣ ΕΚΠΑΙΔΕΥΣΗΣ ΔΗΜΟΥ ΣΠΑΡΤΗΣ </t>
  </si>
  <si>
    <r>
      <t>Αλουμινόχαρτο σε ρολό 30 μέτρων (ολική επιφάνεια προιόντος 8,7 - 9m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</si>
  <si>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Αντικολλητικό χαρτί ψησίματος σε ρολό 15 μέτρα (ολική επιφάνεια προιόντος  5,4 - 5,7 m2)</t>
  </si>
  <si>
    <t>Διαφανής μεμβράνη τροφίμων σε ρολό 30 μέτρα  (ολική επιφάνεια προιόντος 8,7 - 9m2)</t>
  </si>
  <si>
    <t>Πλαστικά πιρούνια PP (συσκευασία 25τεμ)</t>
  </si>
  <si>
    <t>Πλαστικά κουτάλια PP (συσκευασία 25τεμ)</t>
  </si>
  <si>
    <t>Πλαστικά πιάτα PP στρογγυλό 21-22 cm (συσκευασία 10τεμ)</t>
  </si>
  <si>
    <t>Πλαστικά πιάτα PP στρογγυλό 18 cm (συσκευασία 10τεμ)</t>
  </si>
  <si>
    <t>Πλαστικά σπαστά καλαμάκια ΡΡ (συσκ. 100 τεμ)</t>
  </si>
  <si>
    <t>Ξυλάκια για σουβλάκια 3mm διάμετρος &amp; 18cm μήκος (συσκ. 100 τεμαχίων)</t>
  </si>
  <si>
    <t>Χάρτινο τραπεζομάντιλο μίας χρήσης 100% λευκασμένος χαρτοπολτός σε διαστάσεις έως 1χ1m  (συσκ. 100 τεμ)</t>
  </si>
  <si>
    <t>Χαρτί υγείας λευκό δίφυλλο 100% πρωτογενή χαρτομάζα επαγγελματικό σε ρολό  450gr (συσκ. 12 ρολλών)</t>
  </si>
  <si>
    <t>Χαρτί κουζίνας ρολό λευκό, δίφυλλο 100% πρωτογενή χαρτομάζα με διάτρηση 400 γρ (συσκ.12 τεμαχίων)</t>
  </si>
  <si>
    <t xml:space="preserve">Χαρτοπετσέτα από 100% λευκασμένο χημικό πολτό διαστάσεων 30*30 (πακέτο 100 φύλλων) </t>
  </si>
  <si>
    <t>Κιβώτιο</t>
  </si>
  <si>
    <t>Σακούλες τροφίμων διαφανείς μιας χρήσης μεγάλες, 28 Χ 43 εκατοστά, 7 λίτρων με 50 σακούλες( συσκ. 50 τεμ)</t>
  </si>
  <si>
    <t>Ρολό</t>
  </si>
  <si>
    <t xml:space="preserve">Σφουγγάρια απλά μεγάλα (21χ12εκ περίπου)  γενικής χρήσης </t>
  </si>
  <si>
    <r>
      <t xml:space="preserve">Σφουγγάρι </t>
    </r>
    <r>
      <rPr>
        <sz val="9"/>
        <color indexed="8"/>
        <rFont val="Arial"/>
        <family val="2"/>
      </rPr>
      <t>Spot Remover</t>
    </r>
    <r>
      <rPr>
        <sz val="10"/>
        <color indexed="8"/>
        <rFont val="Arial"/>
        <family val="2"/>
      </rPr>
      <t xml:space="preserve"> που καθαρίζει τους δύσκολους λεκέδες χωρίς απορρυπαντικό </t>
    </r>
  </si>
  <si>
    <t>Γάντια μιας χρήσεως latex  συσκ 100 τεμ (διάφορα νούμερα)</t>
  </si>
  <si>
    <t>Γάντια πλαστικά κουζίνας με επένδυση (διάφορα νούμερα)</t>
  </si>
  <si>
    <t>Ξεσκονόπανο γενικής χρήσης διαστάσεων 33x40 εκ. περίπου  (πακέτο με 3 τεμάχια)</t>
  </si>
  <si>
    <t xml:space="preserve">Ξεσκονόπανο με χειρολαβή τύπου σουίφερ </t>
  </si>
  <si>
    <t>Σφουγγαρίστρα τύπου Wettex γίγας με κοντάρι</t>
  </si>
  <si>
    <t>Σκούπα βεντάλια  32 cm από νάιλον τρίχα με κοντάρι</t>
  </si>
  <si>
    <t>Παρκετέζα 80 cm με βαμβακερό πανί και κοντάρι αλουμινίου 140 cm</t>
  </si>
  <si>
    <t>Υγρό καθαρισμού τουαλέτας WC σε μορφή gel 750ml</t>
  </si>
  <si>
    <t>Μάσκα μιας χρήσης με λάστιχα στερέωσης και ειδικό φίλτρο προστασίας από μικρόβια, ιούς και σκόνη (συσκευασία 50 τεμ.)</t>
  </si>
  <si>
    <t xml:space="preserve">Υδροχλωρικο οξύ των 450 γρ </t>
  </si>
  <si>
    <t xml:space="preserve">Υγρό καθαρισμού αλάτων (των 500 ml) με σύστημα ψεκασμού </t>
  </si>
  <si>
    <t>Κάδος απορριμμάτων  πλαστικός με πετάλ 15 lt</t>
  </si>
  <si>
    <t>Κουβάς νερού πλαστικός 15 lt</t>
  </si>
  <si>
    <t>Μωρομάντηλα υποαλλεργικά χωρίς παραβένες,σαπούνι ή οινόπνευμα,δερματολογικά ελεγμένα πακέτο με 64 - 70 τεμάχια</t>
  </si>
  <si>
    <t xml:space="preserve">Ισχυρό υγρό καθαρισµού τύπου SWAZ ή αντίστοιχο 4 lt </t>
  </si>
  <si>
    <t xml:space="preserve"> Σύνολο Δαπάνης Υποομάδας Θ5:</t>
  </si>
  <si>
    <t xml:space="preserve">ΥΠΟΟΜΑΔΑ Θ6.  Ν. Π. ΣΧΟΛΙΚΗ ΕΠΙΤΡΟΠΗ ΠΡΩΤΟΒΑΘΜΙΑΣ ΕΚΠΑΙΔΕΥΣΗΣ ΔΗΜΟΥ ΣΠΑΡΤΗΣ </t>
  </si>
  <si>
    <t>Σάκοι απορριμμάτων από πολυαιθυλαίνιο (χρώματος μαύρου ή μπλέ) με κορδόνι διαστάσεων 
 52χ75 εκ (Ρολό 25 τεμαχίων)</t>
  </si>
  <si>
    <t xml:space="preserve">Απολυμαντικό υγρό τύπου χλωρίνη λεπτόρρευστη  4lt </t>
  </si>
  <si>
    <t>Παρκετέζα 60 cm με βαμβακερό πανί και κοντάρι αλουμινίου 140 cm</t>
  </si>
  <si>
    <t xml:space="preserve">Ξεσκονίστρα οροφής με τηλεσκοπικό  κοντάρι αλουμινίου </t>
  </si>
  <si>
    <t>Σκούπα βεντάλια 32 cm από νάιλον τρίχα με κοντάρι</t>
  </si>
  <si>
    <t>Πάνες παιδικές (διάφορα μεγέθη)</t>
  </si>
  <si>
    <t>Πάνα βρακάκι  παιδική (διάφορα μεγέθη)</t>
  </si>
  <si>
    <t xml:space="preserve">Χαρτομάντιλα από 100% λευκασμένο χημικό πολτό  κουτί με 100 διπλά φύλλα </t>
  </si>
  <si>
    <t>Σαπουνοθήκη τοίχου πλαστική, με διάφανο σώμα για έλεγχο της στάθμης, χωρητικότητας 500 ml</t>
  </si>
  <si>
    <t xml:space="preserve"> Σύνολο Δαπάνης Υποομάδας Θ6:</t>
  </si>
  <si>
    <t xml:space="preserve">Σύνολο προσφοράς για τα είδη της  ΟΜΑΔΑΣ Θ (Θ1+Θ2+Θ3+Θ4+Θ5+Θ6) χωρίς ΦΠΑ: </t>
  </si>
  <si>
    <t>Γενικό σύνολο προσφοράς  για τα είδη της ΟΜΑΔΑΣ Θ (Θ1+Θ2+Θ3+Θ4+Θ5+Θ6)  συμπεριλαμβανομένου του ΦΠΑ:</t>
  </si>
  <si>
    <t>Ποσοστό ΦΠΑ που υπάγονται τα ανωτέρω είδη και σύνολο ΦΠΑ σε ευρώ:</t>
  </si>
  <si>
    <t xml:space="preserve">Σύνολο προσφοράς για τα είδη της  ΥΠΟ ΟΜΑΔΑΣ Θ1 χωρίς ΦΠΑ: </t>
  </si>
  <si>
    <t>Γενικό σύνολο προσφοράς  για τα είδη της ΥΠΟ ΟΜΑΔΑΣ Θ1  συμπεριλαμβανομένου του ΦΠΑ:</t>
  </si>
  <si>
    <t xml:space="preserve">Σύνολο προσφοράς για τα είδη της  ΥΠΟ ΟΜΑΔΑΣ Θ2 χωρίς ΦΠΑ: </t>
  </si>
  <si>
    <t>Γενικό σύνολο προσφοράς  για τα είδη της ΥΠΟ ΟΜΑΔΑΣ Θ2  συμπεριλαμβανομένου του ΦΠΑ:</t>
  </si>
  <si>
    <t xml:space="preserve">Σύνολο προσφοράς για τα είδη της  ΥΠΟ ΟΜΑΔΑΣ Θ3  χωρίς ΦΠΑ: </t>
  </si>
  <si>
    <t>Γενικό σύνολο προσφοράς  για τα είδη της ΥΠΟ ΟΜΑΔΑΣ Θ3  συμπεριλαμβανομένου του ΦΠΑ:</t>
  </si>
  <si>
    <t xml:space="preserve">Σύνολο προσφοράς για τα είδη της  ΥΠΟ ΟΜΑΔΑΣ Θ4 χωρίς ΦΠΑ: </t>
  </si>
  <si>
    <t>Γενικό σύνολο προσφοράς  για τα είδη της ΥΠΟ ΟΜΑΔΑΣ Θ4  συμπεριλαμβανομένου του ΦΠΑ:</t>
  </si>
  <si>
    <t xml:space="preserve">Σύνολο προσφοράς για τα είδη της  ΥΠΟ ΟΜΑΔΑΣ Θ5 χωρίς ΦΠΑ: </t>
  </si>
  <si>
    <t>Γενικό σύνολο προσφοράς  για τα είδη της ΥΠΟ ΟΜΑΔΑΣ Θ5  συμπεριλαμβανομένου του ΦΠΑ:</t>
  </si>
  <si>
    <t xml:space="preserve">Σύνολο προσφοράς για τα είδη της  ΥΠΟ ΟΜΑΔΑΣ Θ6 χωρίς ΦΠΑ: </t>
  </si>
  <si>
    <t>Γενικό σύνολο προσφοράς  για τα είδη της ΥΠΟ ΟΜΑΔΑΣ Θ6 συμπεριλαμβανομένου του ΦΠΑ: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</si>
  <si>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Α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</si>
  <si>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Β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</si>
  <si>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Γ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</si>
  <si>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ΟΜΑΔΑΣ Δ (Δ1 + Δ2)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</si>
  <si>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ΥΠΟ ΟΜΑΔΑΣ Δ1</t>
  </si>
  <si>
    <t>Ενιαίο ποσοστό έκπτωσης επί τοις (%) στη νόμιμα διαμορφωμένη κάθε φορά μέση τιμή λιανικής πώλησης της Δ/νσης Ανάπτυξης Περιφερειακής Ενότητας Λακωνίας για τα είδη της ΥΠΟ ΟΜΑΔΑΣ Δ2</t>
  </si>
  <si>
    <t>Φ.Π.Α. …………..%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</si>
</sst>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_ ;[Red]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0" borderId="0">
      <alignment/>
      <protection/>
    </xf>
    <xf numFmtId="0" fontId="48" fillId="19" borderId="1" applyNumberFormat="0" applyAlignment="0" applyProtection="0"/>
    <xf numFmtId="0" fontId="49" fillId="20" borderId="2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7" borderId="1" applyNumberFormat="0" applyAlignment="0" applyProtection="0"/>
  </cellStyleXfs>
  <cellXfs count="303"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 vertical="top"/>
    </xf>
    <xf numFmtId="0" fontId="5" fillId="32" borderId="14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left" vertical="top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2" fontId="9" fillId="32" borderId="0" xfId="0" applyNumberFormat="1" applyFont="1" applyFill="1" applyAlignment="1">
      <alignment horizontal="center" vertical="center" wrapText="1"/>
    </xf>
    <xf numFmtId="2" fontId="12" fillId="32" borderId="15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left"/>
    </xf>
    <xf numFmtId="0" fontId="16" fillId="32" borderId="15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21" fillId="33" borderId="0" xfId="50" applyFont="1" applyFill="1" applyBorder="1" applyAlignment="1">
      <alignment horizontal="left"/>
      <protection/>
    </xf>
    <xf numFmtId="0" fontId="22" fillId="33" borderId="0" xfId="50" applyFont="1" applyFill="1">
      <alignment/>
      <protection/>
    </xf>
    <xf numFmtId="0" fontId="10" fillId="33" borderId="0" xfId="50" applyFont="1" applyFill="1" applyBorder="1" applyAlignment="1">
      <alignment horizontal="left"/>
      <protection/>
    </xf>
    <xf numFmtId="0" fontId="16" fillId="33" borderId="0" xfId="50" applyFill="1">
      <alignment/>
      <protection/>
    </xf>
    <xf numFmtId="0" fontId="16" fillId="33" borderId="0" xfId="0" applyFont="1" applyFill="1" applyAlignment="1">
      <alignment horizontal="center"/>
    </xf>
    <xf numFmtId="0" fontId="10" fillId="32" borderId="15" xfId="0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center" wrapText="1"/>
    </xf>
    <xf numFmtId="2" fontId="16" fillId="32" borderId="15" xfId="0" applyNumberFormat="1" applyFont="1" applyFill="1" applyBorder="1" applyAlignment="1">
      <alignment horizontal="left" wrapText="1"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32" borderId="0" xfId="0" applyFont="1" applyFill="1" applyAlignment="1">
      <alignment horizontal="left"/>
    </xf>
    <xf numFmtId="4" fontId="12" fillId="32" borderId="15" xfId="0" applyNumberFormat="1" applyFont="1" applyFill="1" applyBorder="1" applyAlignment="1">
      <alignment horizontal="center" vertical="center" wrapText="1"/>
    </xf>
    <xf numFmtId="4" fontId="16" fillId="32" borderId="15" xfId="0" applyNumberFormat="1" applyFont="1" applyFill="1" applyBorder="1" applyAlignment="1">
      <alignment horizontal="right"/>
    </xf>
    <xf numFmtId="4" fontId="10" fillId="32" borderId="15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left"/>
    </xf>
    <xf numFmtId="0" fontId="21" fillId="0" borderId="0" xfId="50" applyFont="1" applyBorder="1">
      <alignment/>
      <protection/>
    </xf>
    <xf numFmtId="0" fontId="22" fillId="0" borderId="0" xfId="50" applyFont="1">
      <alignment/>
      <protection/>
    </xf>
    <xf numFmtId="0" fontId="20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/>
    </xf>
    <xf numFmtId="0" fontId="16" fillId="32" borderId="15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2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 wrapText="1"/>
    </xf>
    <xf numFmtId="4" fontId="16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0" fontId="16" fillId="0" borderId="0" xfId="50">
      <alignment/>
      <protection/>
    </xf>
    <xf numFmtId="0" fontId="20" fillId="32" borderId="0" xfId="0" applyFont="1" applyFill="1" applyBorder="1" applyAlignment="1">
      <alignment horizontal="left"/>
    </xf>
    <xf numFmtId="0" fontId="16" fillId="32" borderId="16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right"/>
    </xf>
    <xf numFmtId="4" fontId="12" fillId="32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1" fillId="33" borderId="0" xfId="50" applyFont="1" applyFill="1" applyBorder="1">
      <alignment/>
      <protection/>
    </xf>
    <xf numFmtId="0" fontId="16" fillId="33" borderId="0" xfId="50" applyFill="1" applyBorder="1">
      <alignment/>
      <protection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/>
    </xf>
    <xf numFmtId="4" fontId="16" fillId="33" borderId="15" xfId="0" applyNumberFormat="1" applyFont="1" applyFill="1" applyBorder="1" applyAlignment="1">
      <alignment horizontal="center"/>
    </xf>
    <xf numFmtId="4" fontId="16" fillId="33" borderId="15" xfId="0" applyNumberFormat="1" applyFont="1" applyFill="1" applyBorder="1" applyAlignment="1">
      <alignment horizontal="right"/>
    </xf>
    <xf numFmtId="4" fontId="10" fillId="33" borderId="15" xfId="0" applyNumberFormat="1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0" fillId="0" borderId="0" xfId="50" applyFont="1" applyBorder="1">
      <alignment/>
      <protection/>
    </xf>
    <xf numFmtId="0" fontId="16" fillId="33" borderId="15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6" fillId="33" borderId="0" xfId="50" applyFont="1" applyFill="1" applyBorder="1">
      <alignment/>
      <protection/>
    </xf>
    <xf numFmtId="0" fontId="24" fillId="32" borderId="0" xfId="0" applyFont="1" applyFill="1" applyAlignment="1">
      <alignment horizontal="left"/>
    </xf>
    <xf numFmtId="0" fontId="24" fillId="32" borderId="0" xfId="0" applyFont="1" applyFill="1" applyBorder="1" applyAlignment="1">
      <alignment horizontal="left"/>
    </xf>
    <xf numFmtId="0" fontId="24" fillId="32" borderId="0" xfId="0" applyFont="1" applyFill="1" applyBorder="1" applyAlignment="1">
      <alignment horizontal="left" wrapText="1"/>
    </xf>
    <xf numFmtId="4" fontId="24" fillId="32" borderId="0" xfId="0" applyNumberFormat="1" applyFont="1" applyFill="1" applyAlignment="1">
      <alignment horizontal="left"/>
    </xf>
    <xf numFmtId="0" fontId="24" fillId="33" borderId="0" xfId="0" applyFont="1" applyFill="1" applyAlignment="1">
      <alignment horizontal="left"/>
    </xf>
    <xf numFmtId="4" fontId="12" fillId="33" borderId="15" xfId="0" applyNumberFormat="1" applyFont="1" applyFill="1" applyBorder="1" applyAlignment="1">
      <alignment horizontal="center" vertical="center" wrapText="1"/>
    </xf>
    <xf numFmtId="0" fontId="16" fillId="32" borderId="15" xfId="33" applyFont="1" applyFill="1" applyBorder="1" applyAlignment="1">
      <alignment horizontal="center"/>
      <protection/>
    </xf>
    <xf numFmtId="0" fontId="16" fillId="32" borderId="15" xfId="33" applyFont="1" applyFill="1" applyBorder="1" applyAlignment="1">
      <alignment horizontal="left"/>
      <protection/>
    </xf>
    <xf numFmtId="4" fontId="16" fillId="32" borderId="18" xfId="33" applyNumberFormat="1" applyFont="1" applyFill="1" applyBorder="1" applyAlignment="1">
      <alignment horizontal="right"/>
      <protection/>
    </xf>
    <xf numFmtId="4" fontId="16" fillId="32" borderId="15" xfId="33" applyNumberFormat="1" applyFont="1" applyFill="1" applyBorder="1" applyAlignment="1">
      <alignment horizontal="right"/>
      <protection/>
    </xf>
    <xf numFmtId="0" fontId="16" fillId="32" borderId="15" xfId="33" applyFont="1" applyFill="1" applyBorder="1" applyAlignment="1">
      <alignment horizontal="left" wrapText="1"/>
      <protection/>
    </xf>
    <xf numFmtId="0" fontId="16" fillId="32" borderId="15" xfId="33" applyFont="1" applyFill="1" applyBorder="1" applyAlignment="1">
      <alignment horizontal="left" vertical="center" wrapText="1"/>
      <protection/>
    </xf>
    <xf numFmtId="4" fontId="10" fillId="32" borderId="15" xfId="33" applyNumberFormat="1" applyFont="1" applyFill="1" applyBorder="1" applyAlignment="1">
      <alignment horizontal="right"/>
      <protection/>
    </xf>
    <xf numFmtId="4" fontId="9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4" fontId="17" fillId="32" borderId="0" xfId="0" applyNumberFormat="1" applyFont="1" applyFill="1" applyAlignment="1">
      <alignment horizontal="center"/>
    </xf>
    <xf numFmtId="0" fontId="9" fillId="33" borderId="19" xfId="0" applyFont="1" applyFill="1" applyBorder="1" applyAlignment="1">
      <alignment horizontal="left" vertical="center" wrapText="1"/>
    </xf>
    <xf numFmtId="0" fontId="16" fillId="32" borderId="20" xfId="0" applyFont="1" applyFill="1" applyBorder="1" applyAlignment="1">
      <alignment horizontal="center"/>
    </xf>
    <xf numFmtId="0" fontId="16" fillId="32" borderId="20" xfId="0" applyFont="1" applyFill="1" applyBorder="1" applyAlignment="1">
      <alignment horizontal="left" wrapText="1"/>
    </xf>
    <xf numFmtId="4" fontId="16" fillId="32" borderId="20" xfId="0" applyNumberFormat="1" applyFont="1" applyFill="1" applyBorder="1" applyAlignment="1">
      <alignment horizontal="right"/>
    </xf>
    <xf numFmtId="4" fontId="16" fillId="33" borderId="15" xfId="0" applyNumberFormat="1" applyFont="1" applyFill="1" applyBorder="1" applyAlignment="1">
      <alignment horizontal="right" wrapText="1"/>
    </xf>
    <xf numFmtId="4" fontId="9" fillId="32" borderId="15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 wrapText="1"/>
    </xf>
    <xf numFmtId="4" fontId="9" fillId="32" borderId="15" xfId="0" applyNumberFormat="1" applyFont="1" applyFill="1" applyBorder="1" applyAlignment="1">
      <alignment horizontal="center"/>
    </xf>
    <xf numFmtId="4" fontId="11" fillId="33" borderId="15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 horizontal="center"/>
    </xf>
    <xf numFmtId="4" fontId="12" fillId="33" borderId="19" xfId="0" applyNumberFormat="1" applyFont="1" applyFill="1" applyBorder="1" applyAlignment="1">
      <alignment horizontal="right" wrapText="1"/>
    </xf>
    <xf numFmtId="0" fontId="9" fillId="32" borderId="15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center"/>
    </xf>
    <xf numFmtId="4" fontId="9" fillId="32" borderId="15" xfId="0" applyNumberFormat="1" applyFont="1" applyFill="1" applyBorder="1" applyAlignment="1">
      <alignment horizontal="right" vertical="center"/>
    </xf>
    <xf numFmtId="4" fontId="11" fillId="32" borderId="15" xfId="0" applyNumberFormat="1" applyFont="1" applyFill="1" applyBorder="1" applyAlignment="1">
      <alignment horizontal="right"/>
    </xf>
    <xf numFmtId="4" fontId="16" fillId="32" borderId="15" xfId="0" applyNumberFormat="1" applyFont="1" applyFill="1" applyBorder="1" applyAlignment="1">
      <alignment horizontal="right" vertical="center"/>
    </xf>
    <xf numFmtId="0" fontId="9" fillId="32" borderId="15" xfId="0" applyFont="1" applyFill="1" applyBorder="1" applyAlignment="1">
      <alignment horizontal="left" wrapText="1"/>
    </xf>
    <xf numFmtId="4" fontId="12" fillId="32" borderId="15" xfId="0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4" fillId="32" borderId="0" xfId="0" applyFont="1" applyFill="1" applyBorder="1" applyAlignment="1">
      <alignment horizontal="left" vertical="center" wrapText="1"/>
    </xf>
    <xf numFmtId="4" fontId="9" fillId="33" borderId="0" xfId="0" applyNumberFormat="1" applyFont="1" applyFill="1" applyAlignment="1">
      <alignment horizontal="center"/>
    </xf>
    <xf numFmtId="0" fontId="9" fillId="32" borderId="16" xfId="0" applyFont="1" applyFill="1" applyBorder="1" applyAlignment="1">
      <alignment wrapText="1"/>
    </xf>
    <xf numFmtId="0" fontId="9" fillId="0" borderId="19" xfId="0" applyFont="1" applyBorder="1" applyAlignment="1">
      <alignment wrapText="1"/>
    </xf>
    <xf numFmtId="0" fontId="10" fillId="32" borderId="0" xfId="0" applyFont="1" applyFill="1" applyBorder="1" applyAlignment="1">
      <alignment horizontal="left"/>
    </xf>
    <xf numFmtId="0" fontId="16" fillId="32" borderId="15" xfId="0" applyFont="1" applyFill="1" applyBorder="1" applyAlignment="1">
      <alignment horizontal="center" vertical="center" wrapText="1"/>
    </xf>
    <xf numFmtId="168" fontId="16" fillId="32" borderId="15" xfId="0" applyNumberFormat="1" applyFont="1" applyFill="1" applyBorder="1" applyAlignment="1">
      <alignment horizontal="right"/>
    </xf>
    <xf numFmtId="0" fontId="16" fillId="33" borderId="0" xfId="0" applyFont="1" applyFill="1" applyAlignment="1">
      <alignment horizontal="left"/>
    </xf>
    <xf numFmtId="0" fontId="16" fillId="32" borderId="0" xfId="0" applyFont="1" applyFill="1" applyAlignment="1">
      <alignment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wrapText="1"/>
    </xf>
    <xf numFmtId="0" fontId="16" fillId="32" borderId="15" xfId="0" applyFont="1" applyFill="1" applyBorder="1" applyAlignment="1">
      <alignment horizontal="left" vertical="center" wrapText="1"/>
    </xf>
    <xf numFmtId="4" fontId="16" fillId="32" borderId="15" xfId="0" applyNumberFormat="1" applyFont="1" applyFill="1" applyBorder="1" applyAlignment="1">
      <alignment horizontal="right" vertical="center" wrapText="1"/>
    </xf>
    <xf numFmtId="0" fontId="15" fillId="32" borderId="0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6" fillId="32" borderId="15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 horizontal="left" vertical="center" wrapText="1"/>
    </xf>
    <xf numFmtId="0" fontId="16" fillId="32" borderId="21" xfId="0" applyFont="1" applyFill="1" applyBorder="1" applyAlignment="1">
      <alignment horizontal="center"/>
    </xf>
    <xf numFmtId="168" fontId="16" fillId="32" borderId="21" xfId="0" applyNumberFormat="1" applyFont="1" applyFill="1" applyBorder="1" applyAlignment="1">
      <alignment horizontal="right"/>
    </xf>
    <xf numFmtId="0" fontId="16" fillId="32" borderId="21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right"/>
    </xf>
    <xf numFmtId="168" fontId="16" fillId="33" borderId="0" xfId="0" applyNumberFormat="1" applyFont="1" applyFill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25" fillId="32" borderId="0" xfId="0" applyFont="1" applyFill="1" applyBorder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168" fontId="26" fillId="33" borderId="0" xfId="0" applyNumberFormat="1" applyFont="1" applyFill="1" applyAlignment="1">
      <alignment horizontal="left"/>
    </xf>
    <xf numFmtId="2" fontId="26" fillId="33" borderId="0" xfId="0" applyNumberFormat="1" applyFont="1" applyFill="1" applyAlignment="1">
      <alignment horizontal="left"/>
    </xf>
    <xf numFmtId="2" fontId="16" fillId="33" borderId="0" xfId="0" applyNumberFormat="1" applyFont="1" applyFill="1" applyAlignment="1">
      <alignment horizontal="left"/>
    </xf>
    <xf numFmtId="2" fontId="16" fillId="33" borderId="0" xfId="0" applyNumberFormat="1" applyFont="1" applyFill="1" applyAlignment="1">
      <alignment horizontal="center"/>
    </xf>
    <xf numFmtId="0" fontId="10" fillId="32" borderId="0" xfId="0" applyFont="1" applyFill="1" applyBorder="1" applyAlignment="1">
      <alignment/>
    </xf>
    <xf numFmtId="4" fontId="10" fillId="32" borderId="0" xfId="0" applyNumberFormat="1" applyFont="1" applyFill="1" applyBorder="1" applyAlignment="1">
      <alignment horizontal="right"/>
    </xf>
    <xf numFmtId="0" fontId="27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/>
    </xf>
    <xf numFmtId="0" fontId="16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4" fontId="10" fillId="32" borderId="15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Alignment="1">
      <alignment horizontal="right"/>
    </xf>
    <xf numFmtId="0" fontId="16" fillId="0" borderId="0" xfId="0" applyFont="1" applyFill="1" applyAlignment="1">
      <alignment wrapText="1"/>
    </xf>
    <xf numFmtId="0" fontId="16" fillId="0" borderId="15" xfId="0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right" vertical="center" wrapText="1"/>
    </xf>
    <xf numFmtId="4" fontId="11" fillId="32" borderId="0" xfId="0" applyNumberFormat="1" applyFont="1" applyFill="1" applyAlignment="1">
      <alignment horizontal="center"/>
    </xf>
    <xf numFmtId="0" fontId="10" fillId="32" borderId="21" xfId="0" applyFont="1" applyFill="1" applyBorder="1" applyAlignment="1">
      <alignment horizontal="center" vertical="center" wrapText="1"/>
    </xf>
    <xf numFmtId="2" fontId="10" fillId="32" borderId="21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28" fillId="33" borderId="0" xfId="0" applyFont="1" applyFill="1" applyAlignment="1">
      <alignment/>
    </xf>
    <xf numFmtId="44" fontId="16" fillId="32" borderId="15" xfId="53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15" xfId="0" applyFont="1" applyFill="1" applyBorder="1" applyAlignment="1">
      <alignment vertical="center" wrapText="1"/>
    </xf>
    <xf numFmtId="1" fontId="16" fillId="32" borderId="15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right" vertical="center"/>
    </xf>
    <xf numFmtId="4" fontId="15" fillId="32" borderId="0" xfId="0" applyNumberFormat="1" applyFont="1" applyFill="1" applyBorder="1" applyAlignment="1">
      <alignment horizontal="center"/>
    </xf>
    <xf numFmtId="0" fontId="16" fillId="32" borderId="0" xfId="0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/>
    </xf>
    <xf numFmtId="0" fontId="30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right"/>
    </xf>
    <xf numFmtId="0" fontId="16" fillId="32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16" fillId="32" borderId="15" xfId="0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/>
    </xf>
    <xf numFmtId="2" fontId="16" fillId="32" borderId="15" xfId="0" applyNumberFormat="1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right"/>
    </xf>
    <xf numFmtId="4" fontId="10" fillId="32" borderId="0" xfId="0" applyNumberFormat="1" applyFont="1" applyFill="1" applyBorder="1" applyAlignment="1">
      <alignment horizontal="center"/>
    </xf>
    <xf numFmtId="4" fontId="15" fillId="32" borderId="0" xfId="0" applyNumberFormat="1" applyFont="1" applyFill="1" applyAlignment="1">
      <alignment horizontal="right"/>
    </xf>
    <xf numFmtId="4" fontId="16" fillId="32" borderId="0" xfId="0" applyNumberFormat="1" applyFont="1" applyFill="1" applyBorder="1" applyAlignment="1">
      <alignment horizontal="right"/>
    </xf>
    <xf numFmtId="168" fontId="9" fillId="32" borderId="15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 wrapText="1"/>
    </xf>
    <xf numFmtId="1" fontId="16" fillId="32" borderId="16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4" fontId="10" fillId="32" borderId="18" xfId="0" applyNumberFormat="1" applyFont="1" applyFill="1" applyBorder="1" applyAlignment="1">
      <alignment horizontal="center" vertical="center" wrapText="1"/>
    </xf>
    <xf numFmtId="4" fontId="16" fillId="32" borderId="18" xfId="0" applyNumberFormat="1" applyFont="1" applyFill="1" applyBorder="1" applyAlignment="1">
      <alignment horizontal="right" vertical="center" wrapText="1"/>
    </xf>
    <xf numFmtId="4" fontId="10" fillId="32" borderId="18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2" fontId="16" fillId="32" borderId="0" xfId="0" applyNumberFormat="1" applyFont="1" applyFill="1" applyBorder="1" applyAlignment="1">
      <alignment horizontal="left" wrapText="1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32" borderId="22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32" borderId="18" xfId="0" applyFont="1" applyFill="1" applyBorder="1" applyAlignment="1">
      <alignment horizontal="right" vertical="center"/>
    </xf>
    <xf numFmtId="0" fontId="9" fillId="32" borderId="16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" fillId="32" borderId="14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2" borderId="13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13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5" fillId="33" borderId="22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" fontId="10" fillId="33" borderId="18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4" fontId="12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" fontId="10" fillId="0" borderId="15" xfId="33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/>
    </xf>
    <xf numFmtId="0" fontId="16" fillId="32" borderId="19" xfId="0" applyFont="1" applyFill="1" applyBorder="1" applyAlignment="1">
      <alignment/>
    </xf>
    <xf numFmtId="0" fontId="10" fillId="32" borderId="15" xfId="0" applyFont="1" applyFill="1" applyBorder="1" applyAlignment="1">
      <alignment horizontal="right" vertical="center"/>
    </xf>
    <xf numFmtId="0" fontId="10" fillId="32" borderId="15" xfId="0" applyFont="1" applyFill="1" applyBorder="1" applyAlignment="1">
      <alignment/>
    </xf>
    <xf numFmtId="0" fontId="9" fillId="33" borderId="16" xfId="0" applyFont="1" applyFill="1" applyBorder="1" applyAlignment="1">
      <alignment horizontal="left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24" fillId="3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14</xdr:row>
      <xdr:rowOff>0</xdr:rowOff>
    </xdr:from>
    <xdr:to>
      <xdr:col>4</xdr:col>
      <xdr:colOff>304800</xdr:colOff>
      <xdr:row>14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622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14</xdr:row>
      <xdr:rowOff>0</xdr:rowOff>
    </xdr:from>
    <xdr:to>
      <xdr:col>4</xdr:col>
      <xdr:colOff>104775</xdr:colOff>
      <xdr:row>14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3622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6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6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362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14</xdr:row>
      <xdr:rowOff>0</xdr:rowOff>
    </xdr:from>
    <xdr:to>
      <xdr:col>4</xdr:col>
      <xdr:colOff>190500</xdr:colOff>
      <xdr:row>14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36220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390525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409575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57150</xdr:colOff>
      <xdr:row>1</xdr:row>
      <xdr:rowOff>28575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57150</xdr:colOff>
      <xdr:row>2</xdr:row>
      <xdr:rowOff>28575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5" zoomScaleNormal="85" zoomScalePageLayoutView="0" workbookViewId="0" topLeftCell="A1">
      <selection activeCell="K53" sqref="K53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7.57421875" style="2" customWidth="1"/>
    <col min="4" max="4" width="14.8515625" style="2" customWidth="1"/>
    <col min="5" max="5" width="22.00390625" style="2" customWidth="1"/>
    <col min="6" max="6" width="11.57421875" style="2" bestFit="1" customWidth="1"/>
    <col min="7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31" t="s">
        <v>11</v>
      </c>
      <c r="F2" s="32"/>
      <c r="G2" s="33"/>
    </row>
    <row r="3" spans="1:7" s="15" customFormat="1" ht="12.75">
      <c r="A3" s="17" t="s">
        <v>10</v>
      </c>
      <c r="B3" s="18"/>
      <c r="C3" s="18"/>
      <c r="D3" s="18"/>
      <c r="E3" s="34"/>
      <c r="F3" s="32"/>
      <c r="G3" s="33"/>
    </row>
    <row r="4" spans="1:7" s="15" customFormat="1" ht="12.75">
      <c r="A4" s="17" t="s">
        <v>5</v>
      </c>
      <c r="B4" s="18"/>
      <c r="C4" s="18"/>
      <c r="D4" s="18"/>
      <c r="E4" s="35" t="s">
        <v>20</v>
      </c>
      <c r="F4" s="36"/>
      <c r="G4" s="33"/>
    </row>
    <row r="5" spans="1:7" s="15" customFormat="1" ht="12.75">
      <c r="A5" s="17" t="s">
        <v>6</v>
      </c>
      <c r="B5" s="18"/>
      <c r="C5" s="18"/>
      <c r="D5" s="18"/>
      <c r="E5" s="37" t="s">
        <v>21</v>
      </c>
      <c r="F5" s="36"/>
      <c r="G5" s="33"/>
    </row>
    <row r="6" spans="1:7" s="15" customFormat="1" ht="12.75">
      <c r="A6" s="16" t="s">
        <v>7</v>
      </c>
      <c r="B6" s="14"/>
      <c r="C6" s="14"/>
      <c r="D6" s="18"/>
      <c r="E6" s="38" t="s">
        <v>22</v>
      </c>
      <c r="F6" s="36"/>
      <c r="G6" s="33"/>
    </row>
    <row r="7" spans="1:7" s="15" customFormat="1" ht="12.75">
      <c r="A7" s="16" t="s">
        <v>8</v>
      </c>
      <c r="B7" s="14"/>
      <c r="C7" s="14"/>
      <c r="D7" s="18"/>
      <c r="E7" s="37" t="s">
        <v>23</v>
      </c>
      <c r="F7" s="36"/>
      <c r="G7" s="33"/>
    </row>
    <row r="8" spans="1:7" s="15" customFormat="1" ht="12.75">
      <c r="A8" s="19" t="s">
        <v>9</v>
      </c>
      <c r="B8" s="14"/>
      <c r="C8" s="19"/>
      <c r="D8" s="14"/>
      <c r="E8" s="31" t="s">
        <v>24</v>
      </c>
      <c r="F8" s="32"/>
      <c r="G8" s="33"/>
    </row>
    <row r="9" spans="1:7" s="15" customFormat="1" ht="12.75">
      <c r="A9" s="14"/>
      <c r="B9" s="14"/>
      <c r="C9" s="14"/>
      <c r="D9" s="14"/>
      <c r="E9" s="31" t="s">
        <v>25</v>
      </c>
      <c r="F9" s="32"/>
      <c r="G9" s="33"/>
    </row>
    <row r="10" spans="1:7" s="15" customFormat="1" ht="12.75">
      <c r="A10" s="14"/>
      <c r="B10" s="14"/>
      <c r="C10" s="14"/>
      <c r="D10" s="14"/>
      <c r="E10" s="39" t="s">
        <v>26</v>
      </c>
      <c r="F10" s="33"/>
      <c r="G10" s="33"/>
    </row>
    <row r="11" spans="1:7" s="15" customFormat="1" ht="12.75">
      <c r="A11" s="14"/>
      <c r="B11" s="14"/>
      <c r="C11" s="14"/>
      <c r="D11" s="14"/>
      <c r="E11" s="39"/>
      <c r="F11" s="33"/>
      <c r="G11" s="33"/>
    </row>
    <row r="12" spans="1:5" s="15" customFormat="1" ht="12.75">
      <c r="A12" s="14"/>
      <c r="B12" s="14"/>
      <c r="C12" s="14"/>
      <c r="D12" s="14"/>
      <c r="E12" s="40"/>
    </row>
    <row r="13" spans="1:5" ht="14.25" customHeight="1">
      <c r="A13" s="236" t="s">
        <v>14</v>
      </c>
      <c r="B13" s="237"/>
      <c r="C13" s="237"/>
      <c r="D13" s="237"/>
      <c r="E13" s="237"/>
    </row>
    <row r="14" spans="1:5" ht="14.25" customHeight="1">
      <c r="A14" s="12"/>
      <c r="B14" s="13"/>
      <c r="C14" s="13"/>
      <c r="D14" s="13"/>
      <c r="E14" s="13"/>
    </row>
    <row r="15" spans="1:5" ht="14.25" customHeight="1">
      <c r="A15" s="244" t="s">
        <v>27</v>
      </c>
      <c r="B15" s="245"/>
      <c r="C15" s="245"/>
      <c r="D15" s="245"/>
      <c r="E15" s="245"/>
    </row>
    <row r="16" spans="1:5" ht="14.25" customHeight="1">
      <c r="A16" s="22" t="s">
        <v>28</v>
      </c>
      <c r="B16" s="21"/>
      <c r="C16" s="21"/>
      <c r="D16" s="21"/>
      <c r="E16" s="21"/>
    </row>
    <row r="17" spans="1:5" ht="14.25" customHeight="1">
      <c r="A17" s="23" t="s">
        <v>29</v>
      </c>
      <c r="B17" s="23"/>
      <c r="C17" s="23"/>
      <c r="D17" s="23"/>
      <c r="E17" s="23"/>
    </row>
    <row r="18" spans="1:5" ht="14.25" customHeight="1">
      <c r="A18" s="17"/>
      <c r="B18" s="19"/>
      <c r="C18" s="19"/>
      <c r="D18" s="19"/>
      <c r="E18" s="19"/>
    </row>
    <row r="19" spans="1:5" ht="48.75" customHeight="1">
      <c r="A19" s="24"/>
      <c r="B19" s="25" t="s">
        <v>0</v>
      </c>
      <c r="C19" s="26" t="s">
        <v>4</v>
      </c>
      <c r="D19" s="25" t="s">
        <v>2</v>
      </c>
      <c r="E19" s="25" t="s">
        <v>3</v>
      </c>
    </row>
    <row r="20" spans="1:5" ht="14.25" customHeight="1">
      <c r="A20" s="27"/>
      <c r="B20" s="28">
        <v>1</v>
      </c>
      <c r="C20" s="29" t="s">
        <v>30</v>
      </c>
      <c r="D20" s="28" t="s">
        <v>12</v>
      </c>
      <c r="E20" s="28">
        <v>800</v>
      </c>
    </row>
    <row r="21" spans="1:5" ht="14.25" customHeight="1">
      <c r="A21" s="27"/>
      <c r="B21" s="28">
        <f aca="true" t="shared" si="0" ref="B21:B44">1+B20</f>
        <v>2</v>
      </c>
      <c r="C21" s="29" t="s">
        <v>31</v>
      </c>
      <c r="D21" s="28" t="s">
        <v>12</v>
      </c>
      <c r="E21" s="28">
        <v>160</v>
      </c>
    </row>
    <row r="22" spans="1:5" ht="14.25" customHeight="1">
      <c r="A22" s="27"/>
      <c r="B22" s="28">
        <f t="shared" si="0"/>
        <v>3</v>
      </c>
      <c r="C22" s="29" t="s">
        <v>32</v>
      </c>
      <c r="D22" s="28" t="s">
        <v>1</v>
      </c>
      <c r="E22" s="28">
        <v>100</v>
      </c>
    </row>
    <row r="23" spans="1:5" ht="14.25" customHeight="1">
      <c r="A23" s="27"/>
      <c r="B23" s="28">
        <f t="shared" si="0"/>
        <v>4</v>
      </c>
      <c r="C23" s="29" t="s">
        <v>33</v>
      </c>
      <c r="D23" s="28" t="s">
        <v>12</v>
      </c>
      <c r="E23" s="28">
        <v>200</v>
      </c>
    </row>
    <row r="24" spans="1:5" ht="14.25" customHeight="1">
      <c r="A24" s="27"/>
      <c r="B24" s="28">
        <f t="shared" si="0"/>
        <v>5</v>
      </c>
      <c r="C24" s="29" t="s">
        <v>34</v>
      </c>
      <c r="D24" s="28" t="s">
        <v>12</v>
      </c>
      <c r="E24" s="28">
        <v>75</v>
      </c>
    </row>
    <row r="25" spans="1:5" ht="14.25" customHeight="1">
      <c r="A25" s="27"/>
      <c r="B25" s="28">
        <f t="shared" si="0"/>
        <v>6</v>
      </c>
      <c r="C25" s="29" t="s">
        <v>35</v>
      </c>
      <c r="D25" s="28" t="s">
        <v>36</v>
      </c>
      <c r="E25" s="28">
        <v>30</v>
      </c>
    </row>
    <row r="26" spans="1:5" ht="14.25" customHeight="1">
      <c r="A26" s="27"/>
      <c r="B26" s="28">
        <f t="shared" si="0"/>
        <v>7</v>
      </c>
      <c r="C26" s="29" t="s">
        <v>37</v>
      </c>
      <c r="D26" s="28" t="s">
        <v>36</v>
      </c>
      <c r="E26" s="28">
        <v>60</v>
      </c>
    </row>
    <row r="27" spans="1:5" ht="14.25" customHeight="1">
      <c r="A27" s="27"/>
      <c r="B27" s="28">
        <f t="shared" si="0"/>
        <v>8</v>
      </c>
      <c r="C27" s="29" t="s">
        <v>38</v>
      </c>
      <c r="D27" s="28" t="s">
        <v>1</v>
      </c>
      <c r="E27" s="28">
        <v>150</v>
      </c>
    </row>
    <row r="28" spans="1:5" ht="14.25" customHeight="1">
      <c r="A28" s="27"/>
      <c r="B28" s="28">
        <f t="shared" si="0"/>
        <v>9</v>
      </c>
      <c r="C28" s="29" t="s">
        <v>39</v>
      </c>
      <c r="D28" s="28" t="s">
        <v>12</v>
      </c>
      <c r="E28" s="28">
        <v>300</v>
      </c>
    </row>
    <row r="29" spans="1:5" ht="14.25" customHeight="1">
      <c r="A29" s="27"/>
      <c r="B29" s="28">
        <f t="shared" si="0"/>
        <v>10</v>
      </c>
      <c r="C29" s="29" t="s">
        <v>40</v>
      </c>
      <c r="D29" s="28" t="s">
        <v>12</v>
      </c>
      <c r="E29" s="28">
        <v>200</v>
      </c>
    </row>
    <row r="30" spans="1:5" ht="14.25" customHeight="1">
      <c r="A30" s="27"/>
      <c r="B30" s="28">
        <f t="shared" si="0"/>
        <v>11</v>
      </c>
      <c r="C30" s="29" t="s">
        <v>41</v>
      </c>
      <c r="D30" s="28" t="s">
        <v>12</v>
      </c>
      <c r="E30" s="28">
        <v>200</v>
      </c>
    </row>
    <row r="31" spans="1:5" ht="14.25" customHeight="1">
      <c r="A31" s="27"/>
      <c r="B31" s="28">
        <f t="shared" si="0"/>
        <v>12</v>
      </c>
      <c r="C31" s="29" t="s">
        <v>42</v>
      </c>
      <c r="D31" s="28" t="s">
        <v>12</v>
      </c>
      <c r="E31" s="28">
        <v>450</v>
      </c>
    </row>
    <row r="32" spans="1:5" ht="14.25" customHeight="1">
      <c r="A32" s="27"/>
      <c r="B32" s="28">
        <f t="shared" si="0"/>
        <v>13</v>
      </c>
      <c r="C32" s="29" t="s">
        <v>43</v>
      </c>
      <c r="D32" s="28" t="s">
        <v>12</v>
      </c>
      <c r="E32" s="28">
        <v>60</v>
      </c>
    </row>
    <row r="33" spans="1:5" ht="14.25" customHeight="1">
      <c r="A33" s="27"/>
      <c r="B33" s="28">
        <f t="shared" si="0"/>
        <v>14</v>
      </c>
      <c r="C33" s="29" t="s">
        <v>44</v>
      </c>
      <c r="D33" s="28" t="s">
        <v>45</v>
      </c>
      <c r="E33" s="28">
        <v>60</v>
      </c>
    </row>
    <row r="34" spans="1:5" ht="14.25" customHeight="1">
      <c r="A34" s="27"/>
      <c r="B34" s="28">
        <f t="shared" si="0"/>
        <v>15</v>
      </c>
      <c r="C34" s="29" t="s">
        <v>46</v>
      </c>
      <c r="D34" s="28" t="s">
        <v>1</v>
      </c>
      <c r="E34" s="28">
        <v>270</v>
      </c>
    </row>
    <row r="35" spans="1:5" ht="14.25" customHeight="1">
      <c r="A35" s="27"/>
      <c r="B35" s="28">
        <f t="shared" si="0"/>
        <v>16</v>
      </c>
      <c r="C35" s="29" t="s">
        <v>47</v>
      </c>
      <c r="D35" s="28" t="s">
        <v>12</v>
      </c>
      <c r="E35" s="28">
        <v>100</v>
      </c>
    </row>
    <row r="36" spans="1:5" ht="14.25" customHeight="1">
      <c r="A36" s="27"/>
      <c r="B36" s="28">
        <f t="shared" si="0"/>
        <v>17</v>
      </c>
      <c r="C36" s="29" t="s">
        <v>48</v>
      </c>
      <c r="D36" s="28" t="s">
        <v>12</v>
      </c>
      <c r="E36" s="28">
        <v>40</v>
      </c>
    </row>
    <row r="37" spans="1:5" ht="14.25" customHeight="1">
      <c r="A37" s="27"/>
      <c r="B37" s="28">
        <f t="shared" si="0"/>
        <v>18</v>
      </c>
      <c r="C37" s="30" t="s">
        <v>49</v>
      </c>
      <c r="D37" s="28" t="s">
        <v>12</v>
      </c>
      <c r="E37" s="28">
        <v>75</v>
      </c>
    </row>
    <row r="38" spans="1:5" ht="14.25" customHeight="1">
      <c r="A38" s="27"/>
      <c r="B38" s="28">
        <f t="shared" si="0"/>
        <v>19</v>
      </c>
      <c r="C38" s="29" t="s">
        <v>50</v>
      </c>
      <c r="D38" s="28" t="s">
        <v>12</v>
      </c>
      <c r="E38" s="28">
        <v>135</v>
      </c>
    </row>
    <row r="39" spans="1:5" ht="14.25" customHeight="1">
      <c r="A39" s="27"/>
      <c r="B39" s="28">
        <f t="shared" si="0"/>
        <v>20</v>
      </c>
      <c r="C39" s="29" t="s">
        <v>51</v>
      </c>
      <c r="D39" s="28" t="s">
        <v>12</v>
      </c>
      <c r="E39" s="28">
        <v>120</v>
      </c>
    </row>
    <row r="40" spans="1:5" ht="14.25" customHeight="1">
      <c r="A40" s="27"/>
      <c r="B40" s="28">
        <f t="shared" si="0"/>
        <v>21</v>
      </c>
      <c r="C40" s="29" t="s">
        <v>52</v>
      </c>
      <c r="D40" s="28" t="s">
        <v>12</v>
      </c>
      <c r="E40" s="28">
        <v>120</v>
      </c>
    </row>
    <row r="41" spans="1:5" ht="14.25" customHeight="1">
      <c r="A41" s="27"/>
      <c r="B41" s="28">
        <f t="shared" si="0"/>
        <v>22</v>
      </c>
      <c r="C41" s="29" t="s">
        <v>53</v>
      </c>
      <c r="D41" s="28" t="s">
        <v>12</v>
      </c>
      <c r="E41" s="28">
        <v>120</v>
      </c>
    </row>
    <row r="42" spans="1:5" ht="14.25" customHeight="1">
      <c r="A42" s="27"/>
      <c r="B42" s="28">
        <f t="shared" si="0"/>
        <v>23</v>
      </c>
      <c r="C42" s="29" t="s">
        <v>54</v>
      </c>
      <c r="D42" s="28" t="s">
        <v>12</v>
      </c>
      <c r="E42" s="28">
        <v>120</v>
      </c>
    </row>
    <row r="43" spans="1:5" ht="14.25" customHeight="1">
      <c r="A43" s="27"/>
      <c r="B43" s="28">
        <f t="shared" si="0"/>
        <v>24</v>
      </c>
      <c r="C43" s="29" t="s">
        <v>55</v>
      </c>
      <c r="D43" s="28" t="s">
        <v>12</v>
      </c>
      <c r="E43" s="28">
        <v>150</v>
      </c>
    </row>
    <row r="44" spans="1:5" ht="14.25" customHeight="1">
      <c r="A44" s="27"/>
      <c r="B44" s="28">
        <f t="shared" si="0"/>
        <v>25</v>
      </c>
      <c r="C44" s="29" t="s">
        <v>56</v>
      </c>
      <c r="D44" s="28" t="s">
        <v>12</v>
      </c>
      <c r="E44" s="28">
        <v>45</v>
      </c>
    </row>
    <row r="45" spans="1:5" s="4" customFormat="1" ht="14.25" customHeight="1">
      <c r="A45" s="60"/>
      <c r="B45" s="60"/>
      <c r="C45" s="61"/>
      <c r="D45" s="60"/>
      <c r="E45" s="60"/>
    </row>
    <row r="46" spans="2:5" ht="13.5">
      <c r="B46" s="238" t="s">
        <v>374</v>
      </c>
      <c r="C46" s="239"/>
      <c r="D46" s="239"/>
      <c r="E46" s="240"/>
    </row>
    <row r="47" spans="2:5" ht="54" customHeight="1">
      <c r="B47" s="241"/>
      <c r="C47" s="242"/>
      <c r="D47" s="242"/>
      <c r="E47" s="243"/>
    </row>
    <row r="48" spans="2:5" ht="27" customHeight="1">
      <c r="B48" s="9" t="s">
        <v>17</v>
      </c>
      <c r="C48" s="3"/>
      <c r="D48" s="4"/>
      <c r="E48" s="5"/>
    </row>
    <row r="49" spans="2:5" ht="30.75" customHeight="1">
      <c r="B49" s="9" t="s">
        <v>18</v>
      </c>
      <c r="C49" s="3"/>
      <c r="D49" s="4"/>
      <c r="E49" s="5"/>
    </row>
    <row r="50" spans="2:5" ht="38.25" customHeight="1">
      <c r="B50" s="10" t="s">
        <v>19</v>
      </c>
      <c r="C50" s="6"/>
      <c r="D50" s="7"/>
      <c r="E50" s="8"/>
    </row>
    <row r="51" spans="2:5" ht="27" customHeight="1">
      <c r="B51" s="11"/>
      <c r="C51" s="3"/>
      <c r="D51" s="4"/>
      <c r="E51" s="4"/>
    </row>
    <row r="52" spans="2:5" ht="27" customHeight="1">
      <c r="B52" s="11"/>
      <c r="C52" s="3"/>
      <c r="D52" s="4"/>
      <c r="E52" s="1" t="s">
        <v>15</v>
      </c>
    </row>
    <row r="53" ht="13.5">
      <c r="E53" s="2" t="s">
        <v>16</v>
      </c>
    </row>
  </sheetData>
  <sheetProtection/>
  <mergeCells count="3">
    <mergeCell ref="A13:E13"/>
    <mergeCell ref="B46:E47"/>
    <mergeCell ref="A15:E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7">
      <selection activeCell="L23" sqref="L23"/>
    </sheetView>
  </sheetViews>
  <sheetFormatPr defaultColWidth="9.140625" defaultRowHeight="15"/>
  <cols>
    <col min="1" max="1" width="2.8515625" style="76" customWidth="1"/>
    <col min="2" max="2" width="9.140625" style="76" customWidth="1"/>
    <col min="3" max="3" width="16.57421875" style="76" customWidth="1"/>
    <col min="4" max="4" width="15.8515625" style="76" customWidth="1"/>
    <col min="5" max="5" width="11.7109375" style="76" customWidth="1"/>
    <col min="6" max="6" width="14.00390625" style="76" customWidth="1"/>
    <col min="7" max="7" width="15.00390625" style="76" customWidth="1"/>
    <col min="8" max="8" width="13.8515625" style="76" customWidth="1"/>
    <col min="9" max="9" width="11.7109375" style="76" customWidth="1"/>
    <col min="10" max="16384" width="9.140625" style="76" customWidth="1"/>
  </cols>
  <sheetData>
    <row r="1" spans="1:5" s="15" customFormat="1" ht="26.25" customHeight="1">
      <c r="A1" s="16"/>
      <c r="B1" s="14"/>
      <c r="C1" s="14"/>
      <c r="D1" s="14"/>
      <c r="E1" s="14"/>
    </row>
    <row r="2" spans="1:9" s="15" customFormat="1" ht="15.75" customHeight="1">
      <c r="A2" s="14"/>
      <c r="B2" s="14"/>
      <c r="C2" s="14"/>
      <c r="D2" s="14"/>
      <c r="F2" s="31" t="s">
        <v>11</v>
      </c>
      <c r="G2" s="33"/>
      <c r="H2" s="33"/>
      <c r="I2" s="33"/>
    </row>
    <row r="3" spans="1:9" s="15" customFormat="1" ht="12.75">
      <c r="A3" s="17" t="s">
        <v>10</v>
      </c>
      <c r="B3" s="18"/>
      <c r="C3" s="18"/>
      <c r="D3" s="18"/>
      <c r="F3" s="34"/>
      <c r="G3" s="33"/>
      <c r="H3" s="33"/>
      <c r="I3" s="33"/>
    </row>
    <row r="4" spans="1:9" s="15" customFormat="1" ht="12.75">
      <c r="A4" s="17" t="s">
        <v>5</v>
      </c>
      <c r="B4" s="18"/>
      <c r="C4" s="18"/>
      <c r="D4" s="18"/>
      <c r="F4" s="35" t="s">
        <v>20</v>
      </c>
      <c r="G4" s="33"/>
      <c r="H4" s="33"/>
      <c r="I4" s="33"/>
    </row>
    <row r="5" spans="1:9" s="15" customFormat="1" ht="12.75">
      <c r="A5" s="17" t="s">
        <v>6</v>
      </c>
      <c r="B5" s="18"/>
      <c r="C5" s="18"/>
      <c r="D5" s="18"/>
      <c r="F5" s="37" t="s">
        <v>21</v>
      </c>
      <c r="G5" s="33"/>
      <c r="H5" s="33"/>
      <c r="I5" s="33"/>
    </row>
    <row r="6" spans="1:9" s="15" customFormat="1" ht="12.75">
      <c r="A6" s="16" t="s">
        <v>7</v>
      </c>
      <c r="B6" s="14"/>
      <c r="C6" s="14"/>
      <c r="D6" s="18"/>
      <c r="F6" s="38" t="s">
        <v>22</v>
      </c>
      <c r="G6" s="33"/>
      <c r="H6" s="33"/>
      <c r="I6" s="33"/>
    </row>
    <row r="7" spans="1:9" s="15" customFormat="1" ht="12.75">
      <c r="A7" s="16" t="s">
        <v>8</v>
      </c>
      <c r="B7" s="14"/>
      <c r="C7" s="14"/>
      <c r="D7" s="18"/>
      <c r="F7" s="37" t="s">
        <v>23</v>
      </c>
      <c r="G7" s="33"/>
      <c r="H7" s="33"/>
      <c r="I7" s="33"/>
    </row>
    <row r="8" spans="1:9" s="15" customFormat="1" ht="12.75">
      <c r="A8" s="19" t="s">
        <v>9</v>
      </c>
      <c r="B8" s="14"/>
      <c r="C8" s="19"/>
      <c r="D8" s="14"/>
      <c r="F8" s="31" t="s">
        <v>24</v>
      </c>
      <c r="G8" s="33"/>
      <c r="H8" s="33"/>
      <c r="I8" s="33"/>
    </row>
    <row r="9" spans="1:9" s="15" customFormat="1" ht="12.75">
      <c r="A9" s="14"/>
      <c r="B9" s="14"/>
      <c r="C9" s="14"/>
      <c r="D9" s="14"/>
      <c r="F9" s="31" t="s">
        <v>82</v>
      </c>
      <c r="G9" s="33"/>
      <c r="H9" s="33"/>
      <c r="I9" s="33"/>
    </row>
    <row r="10" spans="1:9" s="15" customFormat="1" ht="12.75">
      <c r="A10" s="14"/>
      <c r="B10" s="14"/>
      <c r="C10" s="14"/>
      <c r="D10" s="14"/>
      <c r="F10" s="39" t="s">
        <v>81</v>
      </c>
      <c r="G10" s="33"/>
      <c r="H10" s="33"/>
      <c r="I10" s="33"/>
    </row>
    <row r="12" s="15" customFormat="1" ht="12.75">
      <c r="E12" s="40"/>
    </row>
    <row r="13" spans="1:8" s="53" customFormat="1" ht="14.25" customHeight="1">
      <c r="A13" s="264" t="s">
        <v>14</v>
      </c>
      <c r="B13" s="265"/>
      <c r="C13" s="265"/>
      <c r="D13" s="265"/>
      <c r="E13" s="265"/>
      <c r="F13" s="266"/>
      <c r="G13" s="266"/>
      <c r="H13" s="266"/>
    </row>
    <row r="15" spans="1:7" s="47" customFormat="1" ht="17.25" customHeight="1">
      <c r="A15" s="79" t="s">
        <v>63</v>
      </c>
      <c r="B15" s="72"/>
      <c r="C15" s="72"/>
      <c r="D15" s="72"/>
      <c r="E15" s="72"/>
      <c r="F15" s="73"/>
      <c r="G15" s="73"/>
    </row>
    <row r="16" spans="1:7" s="47" customFormat="1" ht="18.75" customHeight="1">
      <c r="A16" s="62" t="s">
        <v>83</v>
      </c>
      <c r="B16" s="80"/>
      <c r="C16"/>
      <c r="D16" s="72"/>
      <c r="E16" s="72"/>
      <c r="F16" s="73"/>
      <c r="G16" s="73"/>
    </row>
    <row r="17" spans="1:7" s="47" customFormat="1" ht="12.75" customHeight="1">
      <c r="A17" s="79"/>
      <c r="B17" s="72"/>
      <c r="C17" s="72"/>
      <c r="D17" s="72"/>
      <c r="E17" s="72"/>
      <c r="F17" s="73"/>
      <c r="G17" s="73"/>
    </row>
    <row r="18" spans="1:7" s="47" customFormat="1" ht="15.75" customHeight="1">
      <c r="A18" s="79"/>
      <c r="B18" s="72"/>
      <c r="C18" s="72"/>
      <c r="D18" s="72"/>
      <c r="E18" s="72"/>
      <c r="F18" s="73"/>
      <c r="G18" s="73"/>
    </row>
    <row r="19" spans="1:7" s="47" customFormat="1" ht="11.25" customHeight="1">
      <c r="A19" s="55" t="s">
        <v>91</v>
      </c>
      <c r="B19" s="72"/>
      <c r="C19" s="72"/>
      <c r="D19" s="72"/>
      <c r="E19" s="72"/>
      <c r="F19" s="73"/>
      <c r="G19" s="73"/>
    </row>
    <row r="20" spans="1:7" s="54" customFormat="1" ht="5.25" customHeight="1">
      <c r="A20" s="56"/>
      <c r="B20" s="18"/>
      <c r="C20" s="18"/>
      <c r="D20" s="18"/>
      <c r="E20" s="18"/>
      <c r="F20" s="18"/>
      <c r="G20" s="84"/>
    </row>
    <row r="21" spans="1:7" s="47" customFormat="1" ht="26.25">
      <c r="A21" s="27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78</v>
      </c>
      <c r="G21" s="57" t="s">
        <v>80</v>
      </c>
    </row>
    <row r="22" spans="1:7" s="47" customFormat="1" ht="51" customHeight="1">
      <c r="A22" s="27"/>
      <c r="B22" s="28">
        <v>1</v>
      </c>
      <c r="C22" s="30" t="s">
        <v>92</v>
      </c>
      <c r="D22" s="28" t="s">
        <v>87</v>
      </c>
      <c r="E22" s="28">
        <v>2500</v>
      </c>
      <c r="F22" s="83"/>
      <c r="G22" s="58"/>
    </row>
    <row r="23" spans="1:7" s="47" customFormat="1" ht="51.75" customHeight="1">
      <c r="A23" s="27"/>
      <c r="B23" s="28">
        <v>2</v>
      </c>
      <c r="C23" s="30" t="s">
        <v>86</v>
      </c>
      <c r="D23" s="28" t="s">
        <v>87</v>
      </c>
      <c r="E23" s="82">
        <v>528</v>
      </c>
      <c r="F23" s="83"/>
      <c r="G23" s="58"/>
    </row>
    <row r="24" spans="1:7" s="47" customFormat="1" ht="16.5" customHeight="1">
      <c r="A24" s="27"/>
      <c r="B24" s="251" t="s">
        <v>13</v>
      </c>
      <c r="C24" s="252"/>
      <c r="D24" s="252"/>
      <c r="E24" s="252"/>
      <c r="F24" s="253"/>
      <c r="G24" s="59"/>
    </row>
    <row r="25" spans="1:7" s="47" customFormat="1" ht="19.5" customHeight="1">
      <c r="A25" s="27"/>
      <c r="B25" s="251" t="s">
        <v>93</v>
      </c>
      <c r="C25" s="252"/>
      <c r="D25" s="252"/>
      <c r="E25" s="252"/>
      <c r="F25" s="253"/>
      <c r="G25" s="59"/>
    </row>
    <row r="26" spans="1:7" s="47" customFormat="1" ht="23.25" customHeight="1">
      <c r="A26" s="27"/>
      <c r="B26" s="251" t="s">
        <v>94</v>
      </c>
      <c r="C26" s="252"/>
      <c r="D26" s="252"/>
      <c r="E26" s="252"/>
      <c r="F26" s="253"/>
      <c r="G26" s="69"/>
    </row>
    <row r="29" spans="2:9" ht="14.25">
      <c r="B29" s="238" t="s">
        <v>102</v>
      </c>
      <c r="C29" s="239"/>
      <c r="D29" s="239"/>
      <c r="E29" s="239"/>
      <c r="F29" s="239"/>
      <c r="G29" s="239"/>
      <c r="H29" s="260"/>
      <c r="I29" s="261"/>
    </row>
    <row r="30" spans="2:9" ht="24" customHeight="1">
      <c r="B30" s="241"/>
      <c r="C30" s="242"/>
      <c r="D30" s="242"/>
      <c r="E30" s="242"/>
      <c r="F30" s="242"/>
      <c r="G30" s="242"/>
      <c r="H30" s="262"/>
      <c r="I30" s="263"/>
    </row>
    <row r="31" spans="2:9" ht="40.5" customHeight="1">
      <c r="B31" s="257" t="s">
        <v>361</v>
      </c>
      <c r="C31" s="258"/>
      <c r="D31" s="258"/>
      <c r="E31" s="258"/>
      <c r="F31" s="258"/>
      <c r="G31" s="258"/>
      <c r="H31" s="258"/>
      <c r="I31" s="259"/>
    </row>
    <row r="32" spans="2:9" ht="45" customHeight="1">
      <c r="B32" s="254" t="s">
        <v>101</v>
      </c>
      <c r="C32" s="255"/>
      <c r="D32" s="255"/>
      <c r="E32" s="255"/>
      <c r="F32" s="255"/>
      <c r="G32" s="255"/>
      <c r="H32" s="255"/>
      <c r="I32" s="256"/>
    </row>
    <row r="33" spans="2:9" ht="45" customHeight="1">
      <c r="B33" s="85"/>
      <c r="C33" s="86"/>
      <c r="D33" s="86"/>
      <c r="E33" s="86"/>
      <c r="F33" s="86"/>
      <c r="G33" s="86"/>
      <c r="H33" s="86"/>
      <c r="I33" s="86"/>
    </row>
    <row r="35" spans="6:8" ht="14.25">
      <c r="F35" s="2"/>
      <c r="G35" s="1" t="s">
        <v>15</v>
      </c>
      <c r="H35" s="2"/>
    </row>
    <row r="36" spans="6:8" ht="14.25">
      <c r="F36" s="2"/>
      <c r="G36" s="2" t="s">
        <v>16</v>
      </c>
      <c r="H36" s="2"/>
    </row>
  </sheetData>
  <sheetProtection/>
  <mergeCells count="7">
    <mergeCell ref="A13:H13"/>
    <mergeCell ref="B24:F24"/>
    <mergeCell ref="B25:F25"/>
    <mergeCell ref="B26:F26"/>
    <mergeCell ref="B32:I32"/>
    <mergeCell ref="B31:I31"/>
    <mergeCell ref="B29:I30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0"/>
  <sheetViews>
    <sheetView zoomScale="85" zoomScaleNormal="85" zoomScalePageLayoutView="0" workbookViewId="0" topLeftCell="A13">
      <selection activeCell="M23" sqref="M23"/>
    </sheetView>
  </sheetViews>
  <sheetFormatPr defaultColWidth="9.140625" defaultRowHeight="15"/>
  <cols>
    <col min="1" max="1" width="3.00390625" style="76" customWidth="1"/>
    <col min="2" max="2" width="9.140625" style="76" customWidth="1"/>
    <col min="3" max="3" width="14.140625" style="76" customWidth="1"/>
    <col min="4" max="4" width="11.8515625" style="76" customWidth="1"/>
    <col min="5" max="5" width="12.421875" style="76" customWidth="1"/>
    <col min="6" max="6" width="13.8515625" style="76" customWidth="1"/>
    <col min="7" max="7" width="12.8515625" style="76" customWidth="1"/>
    <col min="8" max="8" width="14.7109375" style="76" customWidth="1"/>
    <col min="9" max="9" width="1.1484375" style="76" customWidth="1"/>
    <col min="10" max="16384" width="9.140625" style="76" customWidth="1"/>
  </cols>
  <sheetData>
    <row r="2" spans="5:9" ht="14.25">
      <c r="E2" s="31" t="s">
        <v>11</v>
      </c>
      <c r="F2" s="33"/>
      <c r="G2" s="33"/>
      <c r="H2" s="33"/>
      <c r="I2" s="15"/>
    </row>
    <row r="3" spans="5:9" ht="11.25" customHeight="1">
      <c r="E3" s="34"/>
      <c r="F3" s="33"/>
      <c r="G3" s="33"/>
      <c r="H3" s="33"/>
      <c r="I3" s="15"/>
    </row>
    <row r="4" spans="1:9" s="87" customFormat="1" ht="14.25">
      <c r="A4" s="87" t="s">
        <v>10</v>
      </c>
      <c r="E4" s="35" t="s">
        <v>20</v>
      </c>
      <c r="F4" s="33"/>
      <c r="G4" s="33"/>
      <c r="H4" s="33"/>
      <c r="I4" s="15"/>
    </row>
    <row r="5" spans="1:8" s="15" customFormat="1" ht="12.75">
      <c r="A5" s="17" t="s">
        <v>5</v>
      </c>
      <c r="B5" s="18"/>
      <c r="C5" s="18"/>
      <c r="D5" s="18"/>
      <c r="E5" s="37" t="s">
        <v>21</v>
      </c>
      <c r="F5" s="33"/>
      <c r="G5" s="33"/>
      <c r="H5" s="33"/>
    </row>
    <row r="6" spans="1:8" s="15" customFormat="1" ht="12.75">
      <c r="A6" s="17" t="s">
        <v>6</v>
      </c>
      <c r="B6" s="18"/>
      <c r="C6" s="18"/>
      <c r="D6" s="18"/>
      <c r="E6" s="38" t="s">
        <v>22</v>
      </c>
      <c r="F6" s="33"/>
      <c r="G6" s="33"/>
      <c r="H6" s="33"/>
    </row>
    <row r="7" spans="1:8" s="15" customFormat="1" ht="12.75">
      <c r="A7" s="16" t="s">
        <v>7</v>
      </c>
      <c r="B7" s="14"/>
      <c r="C7" s="14"/>
      <c r="D7" s="18"/>
      <c r="E7" s="37" t="s">
        <v>23</v>
      </c>
      <c r="F7" s="33"/>
      <c r="G7" s="33"/>
      <c r="H7" s="33"/>
    </row>
    <row r="8" spans="1:8" s="15" customFormat="1" ht="12.75">
      <c r="A8" s="16" t="s">
        <v>8</v>
      </c>
      <c r="B8" s="14"/>
      <c r="C8" s="14"/>
      <c r="D8" s="18"/>
      <c r="E8" s="31" t="s">
        <v>24</v>
      </c>
      <c r="F8" s="33"/>
      <c r="G8" s="33"/>
      <c r="H8" s="33"/>
    </row>
    <row r="9" spans="1:8" s="15" customFormat="1" ht="12.75">
      <c r="A9" s="19" t="s">
        <v>9</v>
      </c>
      <c r="B9" s="14"/>
      <c r="C9" s="19"/>
      <c r="D9" s="14"/>
      <c r="E9" s="31" t="s">
        <v>82</v>
      </c>
      <c r="F9" s="33"/>
      <c r="G9" s="33"/>
      <c r="H9" s="33"/>
    </row>
    <row r="10" spans="1:8" s="15" customFormat="1" ht="12.75">
      <c r="A10" s="14"/>
      <c r="B10" s="14"/>
      <c r="C10" s="14"/>
      <c r="D10" s="14"/>
      <c r="E10" s="39" t="s">
        <v>81</v>
      </c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6" spans="1:7" s="88" customFormat="1" ht="12.75">
      <c r="A16" s="279" t="s">
        <v>103</v>
      </c>
      <c r="B16" s="280"/>
      <c r="C16" s="280"/>
      <c r="D16" s="280"/>
      <c r="E16" s="280"/>
      <c r="F16" s="280"/>
      <c r="G16" s="280"/>
    </row>
    <row r="17" spans="1:7" s="88" customFormat="1" ht="14.25">
      <c r="A17" s="89" t="s">
        <v>104</v>
      </c>
      <c r="B17" s="90"/>
      <c r="C17" s="91"/>
      <c r="D17" s="90"/>
      <c r="E17" s="90"/>
      <c r="F17" s="91"/>
      <c r="G17" s="92"/>
    </row>
    <row r="18" spans="1:7" s="88" customFormat="1" ht="9.75" customHeight="1">
      <c r="A18" s="20"/>
      <c r="B18" s="92"/>
      <c r="C18" s="92"/>
      <c r="D18" s="92"/>
      <c r="E18" s="92"/>
      <c r="F18" s="92"/>
      <c r="G18" s="92"/>
    </row>
    <row r="19" spans="1:7" s="47" customFormat="1" ht="14.25" customHeight="1">
      <c r="A19" s="55" t="s">
        <v>67</v>
      </c>
      <c r="B19" s="72"/>
      <c r="C19" s="72"/>
      <c r="D19" s="72"/>
      <c r="E19" s="72"/>
      <c r="F19" s="73"/>
      <c r="G19" s="73"/>
    </row>
    <row r="20" spans="1:7" s="47" customFormat="1" ht="14.25" customHeight="1">
      <c r="A20" s="55"/>
      <c r="B20" s="72"/>
      <c r="C20" s="72"/>
      <c r="D20" s="72"/>
      <c r="E20" s="72"/>
      <c r="F20" s="73"/>
      <c r="G20" s="73"/>
    </row>
    <row r="21" spans="1:8" s="47" customFormat="1" ht="26.25">
      <c r="A21" s="27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78</v>
      </c>
      <c r="G21" s="57" t="s">
        <v>85</v>
      </c>
      <c r="H21" s="57" t="s">
        <v>105</v>
      </c>
    </row>
    <row r="22" spans="1:8" s="47" customFormat="1" ht="24" customHeight="1">
      <c r="A22" s="27"/>
      <c r="B22" s="28">
        <v>1</v>
      </c>
      <c r="C22" s="30" t="s">
        <v>106</v>
      </c>
      <c r="D22" s="28" t="s">
        <v>12</v>
      </c>
      <c r="E22" s="28">
        <v>100</v>
      </c>
      <c r="F22" s="58"/>
      <c r="G22" s="58"/>
      <c r="H22" s="93"/>
    </row>
    <row r="23" spans="1:8" s="47" customFormat="1" ht="23.25" customHeight="1">
      <c r="A23" s="27"/>
      <c r="B23" s="28">
        <v>2</v>
      </c>
      <c r="C23" s="30" t="s">
        <v>107</v>
      </c>
      <c r="D23" s="28" t="s">
        <v>45</v>
      </c>
      <c r="E23" s="28">
        <v>100</v>
      </c>
      <c r="F23" s="58"/>
      <c r="G23" s="58"/>
      <c r="H23" s="93"/>
    </row>
    <row r="24" spans="1:8" s="47" customFormat="1" ht="24" customHeight="1">
      <c r="A24" s="27"/>
      <c r="B24" s="28">
        <v>3</v>
      </c>
      <c r="C24" s="30" t="s">
        <v>108</v>
      </c>
      <c r="D24" s="28" t="s">
        <v>109</v>
      </c>
      <c r="E24" s="28">
        <v>2700</v>
      </c>
      <c r="F24" s="58"/>
      <c r="G24" s="58"/>
      <c r="H24" s="93"/>
    </row>
    <row r="25" spans="1:8" s="47" customFormat="1" ht="23.25" customHeight="1">
      <c r="A25" s="27"/>
      <c r="B25" s="28">
        <v>4</v>
      </c>
      <c r="C25" s="30" t="s">
        <v>110</v>
      </c>
      <c r="D25" s="28" t="s">
        <v>12</v>
      </c>
      <c r="E25" s="28">
        <v>35</v>
      </c>
      <c r="F25" s="58"/>
      <c r="G25" s="58"/>
      <c r="H25" s="93"/>
    </row>
    <row r="26" spans="1:8" s="47" customFormat="1" ht="29.25" customHeight="1">
      <c r="A26" s="27"/>
      <c r="B26" s="28">
        <v>5</v>
      </c>
      <c r="C26" s="30" t="s">
        <v>111</v>
      </c>
      <c r="D26" s="28" t="s">
        <v>12</v>
      </c>
      <c r="E26" s="28">
        <v>45</v>
      </c>
      <c r="F26" s="58"/>
      <c r="G26" s="58"/>
      <c r="H26" s="94"/>
    </row>
    <row r="27" spans="1:8" s="47" customFormat="1" ht="18.75" customHeight="1">
      <c r="A27" s="27"/>
      <c r="B27" s="251" t="s">
        <v>13</v>
      </c>
      <c r="C27" s="252"/>
      <c r="D27" s="252"/>
      <c r="E27" s="252"/>
      <c r="F27" s="253"/>
      <c r="G27" s="59"/>
      <c r="H27" s="95"/>
    </row>
    <row r="28" spans="1:8" s="47" customFormat="1" ht="18" customHeight="1">
      <c r="A28" s="27"/>
      <c r="B28" s="251" t="s">
        <v>115</v>
      </c>
      <c r="C28" s="252"/>
      <c r="D28" s="252"/>
      <c r="E28" s="252"/>
      <c r="F28" s="253"/>
      <c r="G28" s="59"/>
      <c r="H28" s="59"/>
    </row>
    <row r="29" spans="1:8" s="47" customFormat="1" ht="19.5" customHeight="1">
      <c r="A29" s="27"/>
      <c r="B29" s="251" t="s">
        <v>112</v>
      </c>
      <c r="C29" s="252"/>
      <c r="D29" s="252"/>
      <c r="E29" s="252"/>
      <c r="F29" s="253"/>
      <c r="G29" s="277"/>
      <c r="H29" s="278"/>
    </row>
    <row r="32" spans="2:9" ht="14.25">
      <c r="B32" s="273" t="s">
        <v>113</v>
      </c>
      <c r="C32" s="274"/>
      <c r="D32" s="274"/>
      <c r="E32" s="274"/>
      <c r="F32" s="274"/>
      <c r="G32" s="274"/>
      <c r="H32" s="274"/>
      <c r="I32" s="96"/>
    </row>
    <row r="33" spans="2:9" ht="14.25">
      <c r="B33" s="275"/>
      <c r="C33" s="276"/>
      <c r="D33" s="276"/>
      <c r="E33" s="276"/>
      <c r="F33" s="276"/>
      <c r="G33" s="276"/>
      <c r="H33" s="276"/>
      <c r="I33" s="99"/>
    </row>
    <row r="34" spans="2:10" ht="14.25">
      <c r="B34" s="267" t="s">
        <v>361</v>
      </c>
      <c r="C34" s="268"/>
      <c r="D34" s="268"/>
      <c r="E34" s="268"/>
      <c r="F34" s="268"/>
      <c r="G34" s="268"/>
      <c r="H34" s="268"/>
      <c r="I34" s="269"/>
      <c r="J34" s="98"/>
    </row>
    <row r="35" spans="2:10" ht="20.25" customHeight="1">
      <c r="B35" s="270"/>
      <c r="C35" s="268"/>
      <c r="D35" s="268"/>
      <c r="E35" s="268"/>
      <c r="F35" s="268"/>
      <c r="G35" s="268"/>
      <c r="H35" s="268"/>
      <c r="I35" s="269"/>
      <c r="J35" s="98"/>
    </row>
    <row r="36" spans="2:10" ht="48" customHeight="1">
      <c r="B36" s="271" t="s">
        <v>114</v>
      </c>
      <c r="C36" s="272"/>
      <c r="D36" s="272"/>
      <c r="E36" s="272"/>
      <c r="F36" s="272"/>
      <c r="G36" s="272"/>
      <c r="H36" s="272"/>
      <c r="I36" s="97"/>
      <c r="J36" s="98"/>
    </row>
    <row r="37" spans="2:10" ht="48" customHeight="1">
      <c r="B37" s="85"/>
      <c r="C37" s="86"/>
      <c r="D37" s="86"/>
      <c r="E37" s="86"/>
      <c r="F37" s="86"/>
      <c r="G37" s="86"/>
      <c r="H37" s="86"/>
      <c r="I37" s="86"/>
      <c r="J37" s="98"/>
    </row>
    <row r="39" spans="6:8" ht="14.25">
      <c r="F39" s="2"/>
      <c r="G39" s="1" t="s">
        <v>15</v>
      </c>
      <c r="H39" s="2"/>
    </row>
    <row r="40" spans="6:8" ht="14.25">
      <c r="F40" s="2"/>
      <c r="G40" s="2" t="s">
        <v>16</v>
      </c>
      <c r="H40" s="2"/>
    </row>
  </sheetData>
  <sheetProtection/>
  <mergeCells count="9">
    <mergeCell ref="B34:I35"/>
    <mergeCell ref="B36:H36"/>
    <mergeCell ref="B32:H33"/>
    <mergeCell ref="B29:F29"/>
    <mergeCell ref="G29:H29"/>
    <mergeCell ref="A14:H14"/>
    <mergeCell ref="A16:G16"/>
    <mergeCell ref="B27:F27"/>
    <mergeCell ref="B28:F2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2"/>
  <sheetViews>
    <sheetView zoomScale="85" zoomScaleNormal="85" zoomScalePageLayoutView="0" workbookViewId="0" topLeftCell="A16">
      <selection activeCell="O47" sqref="O47"/>
    </sheetView>
  </sheetViews>
  <sheetFormatPr defaultColWidth="9.140625" defaultRowHeight="15"/>
  <cols>
    <col min="1" max="1" width="3.7109375" style="76" customWidth="1"/>
    <col min="2" max="2" width="9.140625" style="76" customWidth="1"/>
    <col min="3" max="3" width="15.421875" style="76" customWidth="1"/>
    <col min="4" max="4" width="18.8515625" style="76" customWidth="1"/>
    <col min="5" max="5" width="18.140625" style="76" customWidth="1"/>
    <col min="6" max="6" width="12.7109375" style="76" customWidth="1"/>
    <col min="7" max="7" width="12.00390625" style="76" customWidth="1"/>
    <col min="8" max="8" width="13.00390625" style="76" customWidth="1"/>
    <col min="9" max="9" width="1.28515625" style="76" customWidth="1"/>
    <col min="10" max="16384" width="9.140625" style="76" customWidth="1"/>
  </cols>
  <sheetData>
    <row r="2" spans="5:9" ht="14.25">
      <c r="E2" s="31" t="s">
        <v>11</v>
      </c>
      <c r="F2" s="33"/>
      <c r="G2" s="33"/>
      <c r="H2" s="33"/>
      <c r="I2" s="15"/>
    </row>
    <row r="3" spans="5:9" ht="11.25" customHeight="1">
      <c r="E3" s="34"/>
      <c r="F3" s="33"/>
      <c r="G3" s="33"/>
      <c r="H3" s="33"/>
      <c r="I3" s="15"/>
    </row>
    <row r="4" spans="1:9" s="87" customFormat="1" ht="14.25">
      <c r="A4" s="87" t="s">
        <v>10</v>
      </c>
      <c r="E4" s="35" t="s">
        <v>20</v>
      </c>
      <c r="F4" s="33"/>
      <c r="G4" s="33"/>
      <c r="H4" s="33"/>
      <c r="I4" s="15"/>
    </row>
    <row r="5" spans="1:8" s="15" customFormat="1" ht="12.75">
      <c r="A5" s="17" t="s">
        <v>5</v>
      </c>
      <c r="B5" s="18"/>
      <c r="C5" s="18"/>
      <c r="D5" s="18"/>
      <c r="E5" s="37" t="s">
        <v>21</v>
      </c>
      <c r="F5" s="33"/>
      <c r="G5" s="33"/>
      <c r="H5" s="33"/>
    </row>
    <row r="6" spans="1:8" s="15" customFormat="1" ht="12.75">
      <c r="A6" s="17" t="s">
        <v>6</v>
      </c>
      <c r="B6" s="18"/>
      <c r="C6" s="18"/>
      <c r="D6" s="18"/>
      <c r="E6" s="38" t="s">
        <v>22</v>
      </c>
      <c r="F6" s="33"/>
      <c r="G6" s="33"/>
      <c r="H6" s="33"/>
    </row>
    <row r="7" spans="1:8" s="15" customFormat="1" ht="12.75">
      <c r="A7" s="16" t="s">
        <v>7</v>
      </c>
      <c r="B7" s="14"/>
      <c r="C7" s="14"/>
      <c r="D7" s="18"/>
      <c r="E7" s="37" t="s">
        <v>23</v>
      </c>
      <c r="F7" s="33"/>
      <c r="G7" s="33"/>
      <c r="H7" s="33"/>
    </row>
    <row r="8" spans="1:8" s="15" customFormat="1" ht="12.75">
      <c r="A8" s="16" t="s">
        <v>8</v>
      </c>
      <c r="B8" s="14"/>
      <c r="C8" s="14"/>
      <c r="D8" s="18"/>
      <c r="E8" s="31" t="s">
        <v>24</v>
      </c>
      <c r="F8" s="33"/>
      <c r="G8" s="33"/>
      <c r="H8" s="33"/>
    </row>
    <row r="9" spans="1:8" s="15" customFormat="1" ht="12.75">
      <c r="A9" s="19" t="s">
        <v>9</v>
      </c>
      <c r="B9" s="14"/>
      <c r="C9" s="19"/>
      <c r="D9" s="14"/>
      <c r="E9" s="31" t="s">
        <v>82</v>
      </c>
      <c r="F9" s="33"/>
      <c r="G9" s="33"/>
      <c r="H9" s="33"/>
    </row>
    <row r="10" spans="1:8" s="15" customFormat="1" ht="12.75">
      <c r="A10" s="14"/>
      <c r="B10" s="14"/>
      <c r="C10" s="14"/>
      <c r="D10" s="14"/>
      <c r="E10" s="39" t="s">
        <v>81</v>
      </c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7" spans="1:7" s="47" customFormat="1" ht="12.75">
      <c r="A17" s="244" t="s">
        <v>64</v>
      </c>
      <c r="B17" s="246"/>
      <c r="C17" s="246"/>
      <c r="D17" s="246"/>
      <c r="E17" s="246"/>
      <c r="F17" s="246"/>
      <c r="G17" s="246"/>
    </row>
    <row r="18" spans="1:7" s="47" customFormat="1" ht="14.25">
      <c r="A18" s="100" t="s">
        <v>116</v>
      </c>
      <c r="B18" s="80"/>
      <c r="C18"/>
      <c r="D18"/>
      <c r="E18"/>
      <c r="F18"/>
      <c r="G18" s="76"/>
    </row>
    <row r="19" spans="1:7" s="47" customFormat="1" ht="9" customHeight="1">
      <c r="A19" s="20"/>
      <c r="B19" s="41"/>
      <c r="C19" s="41"/>
      <c r="D19" s="41"/>
      <c r="E19" s="41"/>
      <c r="F19" s="41"/>
      <c r="G19" s="41"/>
    </row>
    <row r="20" spans="1:7" s="47" customFormat="1" ht="12.75">
      <c r="A20" s="23" t="s">
        <v>67</v>
      </c>
      <c r="B20" s="41"/>
      <c r="C20" s="41"/>
      <c r="D20" s="41"/>
      <c r="E20" s="41"/>
      <c r="F20" s="41"/>
      <c r="G20" s="41"/>
    </row>
    <row r="21" spans="1:7" s="47" customFormat="1" ht="10.5" customHeight="1">
      <c r="A21" s="71"/>
      <c r="B21" s="72"/>
      <c r="C21" s="72"/>
      <c r="D21" s="72"/>
      <c r="E21" s="72"/>
      <c r="F21" s="73"/>
      <c r="G21" s="73"/>
    </row>
    <row r="22" spans="1:8" s="47" customFormat="1" ht="39">
      <c r="A22" s="27"/>
      <c r="B22" s="48" t="s">
        <v>0</v>
      </c>
      <c r="C22" s="48" t="s">
        <v>4</v>
      </c>
      <c r="D22" s="49" t="s">
        <v>2</v>
      </c>
      <c r="E22" s="49" t="s">
        <v>3</v>
      </c>
      <c r="F22" s="26" t="s">
        <v>77</v>
      </c>
      <c r="G22" s="57" t="s">
        <v>85</v>
      </c>
      <c r="H22" s="57" t="s">
        <v>105</v>
      </c>
    </row>
    <row r="23" spans="1:8" s="47" customFormat="1" ht="13.5" customHeight="1">
      <c r="A23" s="27"/>
      <c r="B23" s="28">
        <v>1</v>
      </c>
      <c r="C23" s="30" t="s">
        <v>117</v>
      </c>
      <c r="D23" s="28" t="s">
        <v>12</v>
      </c>
      <c r="E23" s="28">
        <v>1600</v>
      </c>
      <c r="F23" s="58"/>
      <c r="G23" s="58"/>
      <c r="H23" s="94"/>
    </row>
    <row r="24" spans="1:8" s="47" customFormat="1" ht="39">
      <c r="A24" s="27"/>
      <c r="B24" s="28">
        <v>2</v>
      </c>
      <c r="C24" s="30" t="s">
        <v>118</v>
      </c>
      <c r="D24" s="28" t="s">
        <v>1</v>
      </c>
      <c r="E24" s="28">
        <v>135</v>
      </c>
      <c r="F24" s="58"/>
      <c r="G24" s="101"/>
      <c r="H24" s="58"/>
    </row>
    <row r="25" spans="1:8" s="47" customFormat="1" ht="12" customHeight="1">
      <c r="A25" s="27"/>
      <c r="B25" s="28">
        <v>3</v>
      </c>
      <c r="C25" s="30" t="s">
        <v>119</v>
      </c>
      <c r="D25" s="28" t="s">
        <v>12</v>
      </c>
      <c r="E25" s="28">
        <v>30</v>
      </c>
      <c r="F25" s="58"/>
      <c r="G25" s="101"/>
      <c r="H25" s="58"/>
    </row>
    <row r="26" spans="1:8" s="47" customFormat="1" ht="12.75">
      <c r="A26" s="27"/>
      <c r="B26" s="28">
        <v>4</v>
      </c>
      <c r="C26" s="30" t="s">
        <v>120</v>
      </c>
      <c r="D26" s="28" t="s">
        <v>12</v>
      </c>
      <c r="E26" s="28">
        <v>15</v>
      </c>
      <c r="F26" s="58"/>
      <c r="G26" s="101"/>
      <c r="H26" s="58"/>
    </row>
    <row r="27" spans="1:8" s="47" customFormat="1" ht="13.5" customHeight="1">
      <c r="A27" s="27"/>
      <c r="B27" s="28">
        <v>5</v>
      </c>
      <c r="C27" s="30" t="s">
        <v>121</v>
      </c>
      <c r="D27" s="28" t="s">
        <v>12</v>
      </c>
      <c r="E27" s="28">
        <v>15</v>
      </c>
      <c r="F27" s="58"/>
      <c r="G27" s="101"/>
      <c r="H27" s="58"/>
    </row>
    <row r="28" spans="1:8" s="47" customFormat="1" ht="24" customHeight="1">
      <c r="A28" s="27"/>
      <c r="B28" s="28">
        <v>6</v>
      </c>
      <c r="C28" s="30" t="s">
        <v>122</v>
      </c>
      <c r="D28" s="28" t="s">
        <v>1</v>
      </c>
      <c r="E28" s="28">
        <v>5</v>
      </c>
      <c r="F28" s="58"/>
      <c r="G28" s="101"/>
      <c r="H28" s="58"/>
    </row>
    <row r="29" spans="1:8" s="47" customFormat="1" ht="21" customHeight="1">
      <c r="A29" s="27"/>
      <c r="B29" s="251" t="s">
        <v>13</v>
      </c>
      <c r="C29" s="252"/>
      <c r="D29" s="252"/>
      <c r="E29" s="252"/>
      <c r="F29" s="253"/>
      <c r="G29" s="59"/>
      <c r="H29" s="95"/>
    </row>
    <row r="30" spans="1:8" s="47" customFormat="1" ht="24" customHeight="1">
      <c r="A30" s="27"/>
      <c r="B30" s="251" t="s">
        <v>115</v>
      </c>
      <c r="C30" s="252"/>
      <c r="D30" s="252"/>
      <c r="E30" s="252"/>
      <c r="F30" s="253"/>
      <c r="G30" s="59"/>
      <c r="H30" s="59"/>
    </row>
    <row r="31" spans="1:8" s="47" customFormat="1" ht="25.5" customHeight="1">
      <c r="A31" s="27"/>
      <c r="B31" s="251" t="s">
        <v>123</v>
      </c>
      <c r="C31" s="252"/>
      <c r="D31" s="252"/>
      <c r="E31" s="252"/>
      <c r="F31" s="253"/>
      <c r="G31" s="277"/>
      <c r="H31" s="278"/>
    </row>
    <row r="34" spans="2:9" ht="14.25">
      <c r="B34" s="273" t="s">
        <v>189</v>
      </c>
      <c r="C34" s="274"/>
      <c r="D34" s="274"/>
      <c r="E34" s="274"/>
      <c r="F34" s="274"/>
      <c r="G34" s="274"/>
      <c r="H34" s="274"/>
      <c r="I34" s="96"/>
    </row>
    <row r="35" spans="2:9" ht="14.25">
      <c r="B35" s="275"/>
      <c r="C35" s="276"/>
      <c r="D35" s="276"/>
      <c r="E35" s="276"/>
      <c r="F35" s="276"/>
      <c r="G35" s="276"/>
      <c r="H35" s="276"/>
      <c r="I35" s="99"/>
    </row>
    <row r="36" spans="2:9" ht="14.25">
      <c r="B36" s="267" t="s">
        <v>361</v>
      </c>
      <c r="C36" s="268"/>
      <c r="D36" s="268"/>
      <c r="E36" s="268"/>
      <c r="F36" s="268"/>
      <c r="G36" s="268"/>
      <c r="H36" s="268"/>
      <c r="I36" s="269"/>
    </row>
    <row r="37" spans="2:9" ht="14.25">
      <c r="B37" s="270"/>
      <c r="C37" s="268"/>
      <c r="D37" s="268"/>
      <c r="E37" s="268"/>
      <c r="F37" s="268"/>
      <c r="G37" s="268"/>
      <c r="H37" s="268"/>
      <c r="I37" s="269"/>
    </row>
    <row r="38" spans="2:9" ht="39" customHeight="1">
      <c r="B38" s="271" t="s">
        <v>190</v>
      </c>
      <c r="C38" s="272"/>
      <c r="D38" s="272"/>
      <c r="E38" s="272"/>
      <c r="F38" s="272"/>
      <c r="G38" s="272"/>
      <c r="H38" s="272"/>
      <c r="I38" s="97"/>
    </row>
    <row r="39" spans="2:9" ht="14.25">
      <c r="B39" s="85"/>
      <c r="C39" s="86"/>
      <c r="D39" s="86"/>
      <c r="E39" s="86"/>
      <c r="F39" s="86"/>
      <c r="G39" s="86"/>
      <c r="H39" s="86"/>
      <c r="I39" s="86"/>
    </row>
    <row r="41" spans="6:8" ht="14.25">
      <c r="F41" s="2"/>
      <c r="G41" s="1" t="s">
        <v>15</v>
      </c>
      <c r="H41" s="2"/>
    </row>
    <row r="42" spans="6:8" ht="14.25">
      <c r="F42" s="2"/>
      <c r="G42" s="2" t="s">
        <v>16</v>
      </c>
      <c r="H42" s="2"/>
    </row>
  </sheetData>
  <sheetProtection/>
  <mergeCells count="9">
    <mergeCell ref="B34:H35"/>
    <mergeCell ref="B36:I37"/>
    <mergeCell ref="B38:H38"/>
    <mergeCell ref="B31:F31"/>
    <mergeCell ref="G31:H31"/>
    <mergeCell ref="A14:H14"/>
    <mergeCell ref="A17:G17"/>
    <mergeCell ref="B29:F29"/>
    <mergeCell ref="B30:F30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4"/>
  <sheetViews>
    <sheetView zoomScale="85" zoomScaleNormal="85" zoomScalePageLayoutView="0" workbookViewId="0" topLeftCell="A64">
      <selection activeCell="P94" sqref="P94"/>
    </sheetView>
  </sheetViews>
  <sheetFormatPr defaultColWidth="9.140625" defaultRowHeight="15"/>
  <cols>
    <col min="1" max="1" width="4.00390625" style="76" customWidth="1"/>
    <col min="2" max="2" width="6.421875" style="76" customWidth="1"/>
    <col min="3" max="3" width="37.8515625" style="76" bestFit="1" customWidth="1"/>
    <col min="4" max="4" width="12.140625" style="76" customWidth="1"/>
    <col min="5" max="5" width="14.8515625" style="76" customWidth="1"/>
    <col min="6" max="6" width="11.140625" style="76" customWidth="1"/>
    <col min="7" max="7" width="12.7109375" style="76" customWidth="1"/>
    <col min="8" max="8" width="14.421875" style="76" customWidth="1"/>
    <col min="9" max="9" width="2.28125" style="76" customWidth="1"/>
    <col min="10" max="16384" width="9.140625" style="76" customWidth="1"/>
  </cols>
  <sheetData>
    <row r="2" spans="5:9" ht="14.25">
      <c r="E2" s="31" t="s">
        <v>11</v>
      </c>
      <c r="F2" s="33"/>
      <c r="G2" s="33"/>
      <c r="H2" s="33"/>
      <c r="I2" s="15"/>
    </row>
    <row r="3" spans="5:9" ht="11.25" customHeight="1">
      <c r="E3" s="34"/>
      <c r="F3" s="33"/>
      <c r="G3" s="33"/>
      <c r="H3" s="33"/>
      <c r="I3" s="15"/>
    </row>
    <row r="4" spans="1:9" s="87" customFormat="1" ht="14.25">
      <c r="A4" s="87" t="s">
        <v>10</v>
      </c>
      <c r="E4" s="35" t="s">
        <v>20</v>
      </c>
      <c r="F4" s="33"/>
      <c r="G4" s="33"/>
      <c r="H4" s="33"/>
      <c r="I4" s="15"/>
    </row>
    <row r="5" spans="1:8" s="15" customFormat="1" ht="12.75">
      <c r="A5" s="17" t="s">
        <v>5</v>
      </c>
      <c r="B5" s="18"/>
      <c r="C5" s="18"/>
      <c r="D5" s="18"/>
      <c r="E5" s="37" t="s">
        <v>21</v>
      </c>
      <c r="F5" s="33"/>
      <c r="G5" s="33"/>
      <c r="H5" s="33"/>
    </row>
    <row r="6" spans="1:8" s="15" customFormat="1" ht="12.75">
      <c r="A6" s="17" t="s">
        <v>6</v>
      </c>
      <c r="B6" s="18"/>
      <c r="C6" s="18"/>
      <c r="D6" s="18"/>
      <c r="E6" s="38" t="s">
        <v>22</v>
      </c>
      <c r="F6" s="33"/>
      <c r="G6" s="33"/>
      <c r="H6" s="33"/>
    </row>
    <row r="7" spans="1:8" s="15" customFormat="1" ht="12.75">
      <c r="A7" s="16" t="s">
        <v>7</v>
      </c>
      <c r="B7" s="14"/>
      <c r="C7" s="14"/>
      <c r="D7" s="18"/>
      <c r="E7" s="37" t="s">
        <v>23</v>
      </c>
      <c r="F7" s="33"/>
      <c r="G7" s="33"/>
      <c r="H7" s="33"/>
    </row>
    <row r="8" spans="1:8" s="15" customFormat="1" ht="12.75">
      <c r="A8" s="16" t="s">
        <v>8</v>
      </c>
      <c r="B8" s="14"/>
      <c r="C8" s="14"/>
      <c r="D8" s="18"/>
      <c r="E8" s="31" t="s">
        <v>24</v>
      </c>
      <c r="F8" s="33"/>
      <c r="G8" s="33"/>
      <c r="H8" s="33"/>
    </row>
    <row r="9" spans="1:8" s="15" customFormat="1" ht="12.75">
      <c r="A9" s="19" t="s">
        <v>9</v>
      </c>
      <c r="B9" s="14"/>
      <c r="C9" s="19"/>
      <c r="D9" s="14"/>
      <c r="E9" s="31" t="s">
        <v>82</v>
      </c>
      <c r="F9" s="33"/>
      <c r="G9" s="33"/>
      <c r="H9" s="33"/>
    </row>
    <row r="10" spans="1:8" s="15" customFormat="1" ht="12.75">
      <c r="A10" s="14"/>
      <c r="B10" s="14"/>
      <c r="C10" s="14"/>
      <c r="D10" s="14"/>
      <c r="E10" s="39" t="s">
        <v>81</v>
      </c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6" spans="1:7" s="47" customFormat="1" ht="18.75" customHeight="1">
      <c r="A16" s="244" t="s">
        <v>65</v>
      </c>
      <c r="B16" s="246"/>
      <c r="C16" s="246"/>
      <c r="D16" s="246"/>
      <c r="E16" s="246"/>
      <c r="F16" s="246"/>
      <c r="G16" s="246"/>
    </row>
    <row r="17" spans="1:7" s="47" customFormat="1" ht="13.5" customHeight="1">
      <c r="A17" s="89" t="s">
        <v>124</v>
      </c>
      <c r="B17" s="102"/>
      <c r="C17" s="102"/>
      <c r="D17" s="102"/>
      <c r="E17" s="103"/>
      <c r="F17" s="103"/>
      <c r="G17" s="103"/>
    </row>
    <row r="18" spans="1:7" s="47" customFormat="1" ht="9.75" customHeight="1">
      <c r="A18" s="104"/>
      <c r="B18" s="41"/>
      <c r="C18" s="41"/>
      <c r="D18" s="41"/>
      <c r="E18" s="41"/>
      <c r="F18" s="41" t="s">
        <v>125</v>
      </c>
      <c r="G18" s="41"/>
    </row>
    <row r="19" spans="1:7" s="109" customFormat="1" ht="15" customHeight="1">
      <c r="A19" s="105" t="s">
        <v>126</v>
      </c>
      <c r="B19" s="106"/>
      <c r="C19" s="107"/>
      <c r="D19" s="106"/>
      <c r="E19" s="106"/>
      <c r="F19" s="105"/>
      <c r="G19" s="108"/>
    </row>
    <row r="20" spans="1:7" s="109" customFormat="1" ht="10.5" customHeight="1">
      <c r="A20" s="105"/>
      <c r="B20" s="106"/>
      <c r="C20" s="107"/>
      <c r="D20" s="106"/>
      <c r="E20" s="106"/>
      <c r="F20" s="105"/>
      <c r="G20" s="108"/>
    </row>
    <row r="21" spans="1:8" s="47" customFormat="1" ht="47.25" customHeight="1">
      <c r="A21" s="27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77</v>
      </c>
      <c r="G21" s="57" t="s">
        <v>85</v>
      </c>
      <c r="H21" s="110" t="s">
        <v>105</v>
      </c>
    </row>
    <row r="22" spans="1:8" s="47" customFormat="1" ht="12.75">
      <c r="A22" s="27"/>
      <c r="B22" s="111">
        <v>1</v>
      </c>
      <c r="C22" s="112" t="s">
        <v>127</v>
      </c>
      <c r="D22" s="111" t="s">
        <v>12</v>
      </c>
      <c r="E22" s="111">
        <v>800</v>
      </c>
      <c r="F22" s="113"/>
      <c r="G22" s="114"/>
      <c r="H22" s="94"/>
    </row>
    <row r="23" spans="1:8" s="47" customFormat="1" ht="12.75">
      <c r="A23" s="27"/>
      <c r="B23" s="111">
        <f aca="true" t="shared" si="0" ref="B23:B39">1+B22</f>
        <v>2</v>
      </c>
      <c r="C23" s="112" t="s">
        <v>128</v>
      </c>
      <c r="D23" s="111" t="s">
        <v>12</v>
      </c>
      <c r="E23" s="111">
        <v>800</v>
      </c>
      <c r="F23" s="113"/>
      <c r="G23" s="114"/>
      <c r="H23" s="94"/>
    </row>
    <row r="24" spans="1:8" s="47" customFormat="1" ht="12.75">
      <c r="A24" s="27"/>
      <c r="B24" s="111">
        <f t="shared" si="0"/>
        <v>3</v>
      </c>
      <c r="C24" s="112" t="s">
        <v>129</v>
      </c>
      <c r="D24" s="111" t="s">
        <v>1</v>
      </c>
      <c r="E24" s="111">
        <v>800</v>
      </c>
      <c r="F24" s="113"/>
      <c r="G24" s="114"/>
      <c r="H24" s="94"/>
    </row>
    <row r="25" spans="1:8" s="47" customFormat="1" ht="12.75">
      <c r="A25" s="27"/>
      <c r="B25" s="111">
        <f t="shared" si="0"/>
        <v>4</v>
      </c>
      <c r="C25" s="112" t="s">
        <v>130</v>
      </c>
      <c r="D25" s="111" t="s">
        <v>1</v>
      </c>
      <c r="E25" s="111">
        <v>2800</v>
      </c>
      <c r="F25" s="113"/>
      <c r="G25" s="114"/>
      <c r="H25" s="94"/>
    </row>
    <row r="26" spans="1:8" s="47" customFormat="1" ht="12.75">
      <c r="A26" s="27"/>
      <c r="B26" s="111">
        <f t="shared" si="0"/>
        <v>5</v>
      </c>
      <c r="C26" s="115" t="s">
        <v>131</v>
      </c>
      <c r="D26" s="111" t="s">
        <v>1</v>
      </c>
      <c r="E26" s="111">
        <v>700</v>
      </c>
      <c r="F26" s="113"/>
      <c r="G26" s="114"/>
      <c r="H26" s="94"/>
    </row>
    <row r="27" spans="1:8" s="47" customFormat="1" ht="14.25" customHeight="1">
      <c r="A27" s="27"/>
      <c r="B27" s="111">
        <f t="shared" si="0"/>
        <v>6</v>
      </c>
      <c r="C27" s="30" t="s">
        <v>132</v>
      </c>
      <c r="D27" s="111" t="s">
        <v>1</v>
      </c>
      <c r="E27" s="111">
        <v>700</v>
      </c>
      <c r="F27" s="113"/>
      <c r="G27" s="114"/>
      <c r="H27" s="94"/>
    </row>
    <row r="28" spans="1:8" s="47" customFormat="1" ht="12.75">
      <c r="A28" s="27"/>
      <c r="B28" s="111">
        <f t="shared" si="0"/>
        <v>7</v>
      </c>
      <c r="C28" s="30" t="s">
        <v>133</v>
      </c>
      <c r="D28" s="111" t="s">
        <v>1</v>
      </c>
      <c r="E28" s="111">
        <v>700</v>
      </c>
      <c r="F28" s="113"/>
      <c r="G28" s="114"/>
      <c r="H28" s="94"/>
    </row>
    <row r="29" spans="1:8" s="47" customFormat="1" ht="12.75">
      <c r="A29" s="27"/>
      <c r="B29" s="111">
        <f t="shared" si="0"/>
        <v>8</v>
      </c>
      <c r="C29" s="115" t="s">
        <v>134</v>
      </c>
      <c r="D29" s="111" t="s">
        <v>1</v>
      </c>
      <c r="E29" s="111">
        <v>700</v>
      </c>
      <c r="F29" s="113"/>
      <c r="G29" s="114"/>
      <c r="H29" s="94"/>
    </row>
    <row r="30" spans="1:8" s="47" customFormat="1" ht="12.75">
      <c r="A30" s="27"/>
      <c r="B30" s="111">
        <f t="shared" si="0"/>
        <v>9</v>
      </c>
      <c r="C30" s="115" t="s">
        <v>135</v>
      </c>
      <c r="D30" s="111" t="s">
        <v>1</v>
      </c>
      <c r="E30" s="111">
        <v>700</v>
      </c>
      <c r="F30" s="113"/>
      <c r="G30" s="114"/>
      <c r="H30" s="94"/>
    </row>
    <row r="31" spans="1:8" s="47" customFormat="1" ht="12.75">
      <c r="A31" s="27"/>
      <c r="B31" s="111">
        <f t="shared" si="0"/>
        <v>10</v>
      </c>
      <c r="C31" s="115" t="s">
        <v>136</v>
      </c>
      <c r="D31" s="111" t="s">
        <v>1</v>
      </c>
      <c r="E31" s="111">
        <v>2800</v>
      </c>
      <c r="F31" s="113"/>
      <c r="G31" s="114"/>
      <c r="H31" s="94"/>
    </row>
    <row r="32" spans="1:8" s="47" customFormat="1" ht="12.75">
      <c r="A32" s="27"/>
      <c r="B32" s="111">
        <f t="shared" si="0"/>
        <v>11</v>
      </c>
      <c r="C32" s="112" t="s">
        <v>137</v>
      </c>
      <c r="D32" s="111" t="s">
        <v>1</v>
      </c>
      <c r="E32" s="111">
        <v>800</v>
      </c>
      <c r="F32" s="113"/>
      <c r="G32" s="114"/>
      <c r="H32" s="94"/>
    </row>
    <row r="33" spans="1:8" s="47" customFormat="1" ht="12.75">
      <c r="A33" s="27"/>
      <c r="B33" s="111">
        <f t="shared" si="0"/>
        <v>12</v>
      </c>
      <c r="C33" s="112" t="s">
        <v>138</v>
      </c>
      <c r="D33" s="111" t="s">
        <v>1</v>
      </c>
      <c r="E33" s="111">
        <v>800</v>
      </c>
      <c r="F33" s="113"/>
      <c r="G33" s="114"/>
      <c r="H33" s="94"/>
    </row>
    <row r="34" spans="1:8" s="47" customFormat="1" ht="17.25" customHeight="1">
      <c r="A34" s="27"/>
      <c r="B34" s="111">
        <f t="shared" si="0"/>
        <v>13</v>
      </c>
      <c r="C34" s="112" t="s">
        <v>139</v>
      </c>
      <c r="D34" s="111" t="s">
        <v>1</v>
      </c>
      <c r="E34" s="111">
        <v>200</v>
      </c>
      <c r="F34" s="113"/>
      <c r="G34" s="114"/>
      <c r="H34" s="94"/>
    </row>
    <row r="35" spans="1:8" s="47" customFormat="1" ht="12.75">
      <c r="A35" s="27"/>
      <c r="B35" s="111">
        <f t="shared" si="0"/>
        <v>14</v>
      </c>
      <c r="C35" s="112" t="s">
        <v>140</v>
      </c>
      <c r="D35" s="111" t="s">
        <v>1</v>
      </c>
      <c r="E35" s="111">
        <v>200</v>
      </c>
      <c r="F35" s="113"/>
      <c r="G35" s="114"/>
      <c r="H35" s="94"/>
    </row>
    <row r="36" spans="1:8" s="47" customFormat="1" ht="27" customHeight="1">
      <c r="A36" s="27"/>
      <c r="B36" s="111">
        <f t="shared" si="0"/>
        <v>15</v>
      </c>
      <c r="C36" s="115" t="s">
        <v>141</v>
      </c>
      <c r="D36" s="111" t="s">
        <v>1</v>
      </c>
      <c r="E36" s="111">
        <v>300</v>
      </c>
      <c r="F36" s="113"/>
      <c r="G36" s="101"/>
      <c r="H36" s="114"/>
    </row>
    <row r="37" spans="1:8" s="47" customFormat="1" ht="26.25">
      <c r="A37" s="27"/>
      <c r="B37" s="111">
        <f t="shared" si="0"/>
        <v>16</v>
      </c>
      <c r="C37" s="116" t="s">
        <v>142</v>
      </c>
      <c r="D37" s="111" t="s">
        <v>1</v>
      </c>
      <c r="E37" s="111">
        <v>500</v>
      </c>
      <c r="F37" s="113"/>
      <c r="G37" s="114"/>
      <c r="H37" s="94"/>
    </row>
    <row r="38" spans="1:8" s="47" customFormat="1" ht="26.25" customHeight="1">
      <c r="A38" s="27"/>
      <c r="B38" s="111">
        <f t="shared" si="0"/>
        <v>17</v>
      </c>
      <c r="C38" s="115" t="s">
        <v>143</v>
      </c>
      <c r="D38" s="111" t="s">
        <v>1</v>
      </c>
      <c r="E38" s="111">
        <v>300</v>
      </c>
      <c r="F38" s="113"/>
      <c r="G38" s="114"/>
      <c r="H38" s="94"/>
    </row>
    <row r="39" spans="1:8" s="47" customFormat="1" ht="26.25">
      <c r="A39" s="27"/>
      <c r="B39" s="111">
        <f t="shared" si="0"/>
        <v>18</v>
      </c>
      <c r="C39" s="115" t="s">
        <v>144</v>
      </c>
      <c r="D39" s="111" t="s">
        <v>1</v>
      </c>
      <c r="E39" s="111">
        <v>300</v>
      </c>
      <c r="F39" s="113"/>
      <c r="G39" s="114"/>
      <c r="H39" s="94"/>
    </row>
    <row r="40" spans="1:8" s="47" customFormat="1" ht="14.25" customHeight="1">
      <c r="A40" s="27"/>
      <c r="B40" s="251" t="s">
        <v>13</v>
      </c>
      <c r="C40" s="252"/>
      <c r="D40" s="252"/>
      <c r="E40" s="252"/>
      <c r="F40" s="253"/>
      <c r="G40" s="117"/>
      <c r="H40" s="95"/>
    </row>
    <row r="41" spans="1:8" s="47" customFormat="1" ht="15.75" customHeight="1">
      <c r="A41" s="27"/>
      <c r="B41" s="251" t="s">
        <v>145</v>
      </c>
      <c r="C41" s="252"/>
      <c r="D41" s="252"/>
      <c r="E41" s="252"/>
      <c r="F41" s="253"/>
      <c r="G41" s="117"/>
      <c r="H41" s="117"/>
    </row>
    <row r="42" spans="1:8" s="47" customFormat="1" ht="15" customHeight="1">
      <c r="A42" s="27"/>
      <c r="B42" s="251" t="s">
        <v>195</v>
      </c>
      <c r="C42" s="252"/>
      <c r="D42" s="252"/>
      <c r="E42" s="252"/>
      <c r="F42" s="253"/>
      <c r="G42" s="283"/>
      <c r="H42" s="284"/>
    </row>
    <row r="43" spans="1:7" s="15" customFormat="1" ht="12.75">
      <c r="A43" s="14"/>
      <c r="B43" s="14"/>
      <c r="C43" s="14"/>
      <c r="D43" s="14"/>
      <c r="E43" s="14"/>
      <c r="F43" s="14"/>
      <c r="G43" s="118"/>
    </row>
    <row r="44" spans="1:7" s="40" customFormat="1" ht="12.75">
      <c r="A44" s="55" t="s">
        <v>146</v>
      </c>
      <c r="B44" s="119"/>
      <c r="C44" s="119"/>
      <c r="D44" s="119"/>
      <c r="E44" s="119"/>
      <c r="F44" s="120"/>
      <c r="G44" s="121"/>
    </row>
    <row r="45" spans="1:7" s="15" customFormat="1" ht="9" customHeight="1">
      <c r="A45" s="14"/>
      <c r="B45" s="14"/>
      <c r="C45" s="14"/>
      <c r="D45" s="14"/>
      <c r="E45" s="14"/>
      <c r="F45" s="14"/>
      <c r="G45" s="118"/>
    </row>
    <row r="46" spans="1:8" s="15" customFormat="1" ht="39">
      <c r="A46" s="27"/>
      <c r="B46" s="48" t="s">
        <v>0</v>
      </c>
      <c r="C46" s="48" t="s">
        <v>4</v>
      </c>
      <c r="D46" s="49" t="s">
        <v>2</v>
      </c>
      <c r="E46" s="49" t="s">
        <v>3</v>
      </c>
      <c r="F46" s="26" t="s">
        <v>77</v>
      </c>
      <c r="G46" s="57" t="s">
        <v>85</v>
      </c>
      <c r="H46" s="110" t="s">
        <v>105</v>
      </c>
    </row>
    <row r="47" spans="1:8" s="15" customFormat="1" ht="34.5" customHeight="1">
      <c r="A47" s="47"/>
      <c r="B47" s="285" t="s">
        <v>147</v>
      </c>
      <c r="C47" s="286"/>
      <c r="D47" s="140"/>
      <c r="E47" s="140"/>
      <c r="F47" s="140"/>
      <c r="G47" s="140"/>
      <c r="H47" s="122"/>
    </row>
    <row r="48" spans="1:8" s="47" customFormat="1" ht="39" customHeight="1">
      <c r="A48" s="27"/>
      <c r="B48" s="123">
        <v>1</v>
      </c>
      <c r="C48" s="124" t="s">
        <v>148</v>
      </c>
      <c r="D48" s="123" t="s">
        <v>1</v>
      </c>
      <c r="E48" s="123">
        <v>500</v>
      </c>
      <c r="F48" s="125"/>
      <c r="G48" s="125"/>
      <c r="H48" s="126"/>
    </row>
    <row r="49" spans="1:8" s="47" customFormat="1" ht="18.75" customHeight="1">
      <c r="A49" s="27"/>
      <c r="B49" s="123">
        <f aca="true" t="shared" si="1" ref="B49:B80">1+B48</f>
        <v>2</v>
      </c>
      <c r="C49" s="124" t="s">
        <v>149</v>
      </c>
      <c r="D49" s="123" t="s">
        <v>1</v>
      </c>
      <c r="E49" s="123">
        <v>40</v>
      </c>
      <c r="F49" s="125"/>
      <c r="G49" s="125"/>
      <c r="H49" s="126"/>
    </row>
    <row r="50" spans="1:8" s="47" customFormat="1" ht="26.25">
      <c r="A50" s="27"/>
      <c r="B50" s="123">
        <f t="shared" si="1"/>
        <v>3</v>
      </c>
      <c r="C50" s="30" t="s">
        <v>150</v>
      </c>
      <c r="D50" s="28" t="s">
        <v>151</v>
      </c>
      <c r="E50" s="28">
        <v>45</v>
      </c>
      <c r="F50" s="58"/>
      <c r="G50" s="125"/>
      <c r="H50" s="126"/>
    </row>
    <row r="51" spans="1:8" s="15" customFormat="1" ht="12.75">
      <c r="A51" s="27"/>
      <c r="B51" s="123">
        <f t="shared" si="1"/>
        <v>4</v>
      </c>
      <c r="C51" s="30" t="s">
        <v>152</v>
      </c>
      <c r="D51" s="28" t="s">
        <v>1</v>
      </c>
      <c r="E51" s="28">
        <v>30</v>
      </c>
      <c r="F51" s="127"/>
      <c r="G51" s="125"/>
      <c r="H51" s="128"/>
    </row>
    <row r="52" spans="1:8" s="15" customFormat="1" ht="12.75">
      <c r="A52" s="27"/>
      <c r="B52" s="123">
        <f t="shared" si="1"/>
        <v>5</v>
      </c>
      <c r="C52" s="30" t="s">
        <v>153</v>
      </c>
      <c r="D52" s="28" t="s">
        <v>1</v>
      </c>
      <c r="E52" s="28">
        <v>10</v>
      </c>
      <c r="F52" s="127"/>
      <c r="G52" s="125"/>
      <c r="H52" s="128"/>
    </row>
    <row r="53" spans="1:8" s="15" customFormat="1" ht="26.25">
      <c r="A53" s="27"/>
      <c r="B53" s="123">
        <f t="shared" si="1"/>
        <v>6</v>
      </c>
      <c r="C53" s="30" t="s">
        <v>154</v>
      </c>
      <c r="D53" s="28" t="s">
        <v>1</v>
      </c>
      <c r="E53" s="28">
        <v>35</v>
      </c>
      <c r="F53" s="127"/>
      <c r="G53" s="129"/>
      <c r="H53" s="125"/>
    </row>
    <row r="54" spans="1:8" s="15" customFormat="1" ht="12.75">
      <c r="A54" s="27"/>
      <c r="B54" s="123">
        <f t="shared" si="1"/>
        <v>7</v>
      </c>
      <c r="C54" s="30" t="s">
        <v>155</v>
      </c>
      <c r="D54" s="28" t="s">
        <v>1</v>
      </c>
      <c r="E54" s="28">
        <v>15</v>
      </c>
      <c r="F54" s="127"/>
      <c r="G54" s="125"/>
      <c r="H54" s="128"/>
    </row>
    <row r="55" spans="1:8" s="15" customFormat="1" ht="12.75">
      <c r="A55" s="27"/>
      <c r="B55" s="123">
        <f t="shared" si="1"/>
        <v>8</v>
      </c>
      <c r="C55" s="30" t="s">
        <v>156</v>
      </c>
      <c r="D55" s="28" t="s">
        <v>1</v>
      </c>
      <c r="E55" s="28">
        <v>30</v>
      </c>
      <c r="F55" s="127"/>
      <c r="G55" s="125"/>
      <c r="H55" s="128"/>
    </row>
    <row r="56" spans="1:8" s="15" customFormat="1" ht="12.75">
      <c r="A56" s="27"/>
      <c r="B56" s="123">
        <f t="shared" si="1"/>
        <v>9</v>
      </c>
      <c r="C56" s="30" t="s">
        <v>157</v>
      </c>
      <c r="D56" s="28" t="s">
        <v>1</v>
      </c>
      <c r="E56" s="28">
        <v>15</v>
      </c>
      <c r="F56" s="127"/>
      <c r="G56" s="125"/>
      <c r="H56" s="128"/>
    </row>
    <row r="57" spans="1:8" s="15" customFormat="1" ht="12.75">
      <c r="A57" s="27"/>
      <c r="B57" s="123">
        <f t="shared" si="1"/>
        <v>10</v>
      </c>
      <c r="C57" s="30" t="s">
        <v>158</v>
      </c>
      <c r="D57" s="28" t="s">
        <v>1</v>
      </c>
      <c r="E57" s="28">
        <v>25</v>
      </c>
      <c r="F57" s="127"/>
      <c r="G57" s="125"/>
      <c r="H57" s="128"/>
    </row>
    <row r="58" spans="1:8" s="15" customFormat="1" ht="12.75">
      <c r="A58" s="27"/>
      <c r="B58" s="123">
        <f t="shared" si="1"/>
        <v>11</v>
      </c>
      <c r="C58" s="30" t="s">
        <v>159</v>
      </c>
      <c r="D58" s="28" t="s">
        <v>1</v>
      </c>
      <c r="E58" s="28">
        <v>15</v>
      </c>
      <c r="F58" s="127"/>
      <c r="G58" s="125"/>
      <c r="H58" s="128"/>
    </row>
    <row r="59" spans="1:8" s="15" customFormat="1" ht="25.5" customHeight="1">
      <c r="A59" s="27"/>
      <c r="B59" s="123">
        <f t="shared" si="1"/>
        <v>12</v>
      </c>
      <c r="C59" s="30" t="s">
        <v>142</v>
      </c>
      <c r="D59" s="28" t="s">
        <v>1</v>
      </c>
      <c r="E59" s="28">
        <v>550</v>
      </c>
      <c r="F59" s="127"/>
      <c r="G59" s="125"/>
      <c r="H59" s="128"/>
    </row>
    <row r="60" spans="1:8" s="131" customFormat="1" ht="15" customHeight="1">
      <c r="A60" s="27"/>
      <c r="B60" s="123">
        <f t="shared" si="1"/>
        <v>13</v>
      </c>
      <c r="C60" s="30" t="s">
        <v>160</v>
      </c>
      <c r="D60" s="28" t="s">
        <v>1</v>
      </c>
      <c r="E60" s="28">
        <v>36</v>
      </c>
      <c r="F60" s="58"/>
      <c r="G60" s="125"/>
      <c r="H60" s="130"/>
    </row>
    <row r="61" spans="1:8" s="131" customFormat="1" ht="15" customHeight="1">
      <c r="A61" s="27"/>
      <c r="B61" s="123">
        <f t="shared" si="1"/>
        <v>14</v>
      </c>
      <c r="C61" s="30" t="s">
        <v>161</v>
      </c>
      <c r="D61" s="28" t="s">
        <v>1</v>
      </c>
      <c r="E61" s="28">
        <v>116</v>
      </c>
      <c r="F61" s="58"/>
      <c r="G61" s="125"/>
      <c r="H61" s="130"/>
    </row>
    <row r="62" spans="1:8" s="15" customFormat="1" ht="12.75">
      <c r="A62" s="27"/>
      <c r="B62" s="123">
        <f t="shared" si="1"/>
        <v>15</v>
      </c>
      <c r="C62" s="30" t="s">
        <v>162</v>
      </c>
      <c r="D62" s="28" t="s">
        <v>1</v>
      </c>
      <c r="E62" s="28">
        <v>116</v>
      </c>
      <c r="F62" s="127"/>
      <c r="G62" s="125"/>
      <c r="H62" s="128"/>
    </row>
    <row r="63" spans="1:8" s="15" customFormat="1" ht="12.75">
      <c r="A63" s="27"/>
      <c r="B63" s="123">
        <f t="shared" si="1"/>
        <v>16</v>
      </c>
      <c r="C63" s="30" t="s">
        <v>163</v>
      </c>
      <c r="D63" s="28" t="s">
        <v>1</v>
      </c>
      <c r="E63" s="28">
        <v>120</v>
      </c>
      <c r="F63" s="127"/>
      <c r="G63" s="125"/>
      <c r="H63" s="128"/>
    </row>
    <row r="64" spans="1:8" s="15" customFormat="1" ht="12.75">
      <c r="A64" s="27"/>
      <c r="B64" s="123">
        <f t="shared" si="1"/>
        <v>17</v>
      </c>
      <c r="C64" s="30" t="s">
        <v>164</v>
      </c>
      <c r="D64" s="28" t="s">
        <v>1</v>
      </c>
      <c r="E64" s="28">
        <v>156</v>
      </c>
      <c r="F64" s="127"/>
      <c r="G64" s="125"/>
      <c r="H64" s="128"/>
    </row>
    <row r="65" spans="1:8" s="15" customFormat="1" ht="12.75">
      <c r="A65" s="27"/>
      <c r="B65" s="123">
        <f t="shared" si="1"/>
        <v>18</v>
      </c>
      <c r="C65" s="30" t="s">
        <v>165</v>
      </c>
      <c r="D65" s="28" t="s">
        <v>1</v>
      </c>
      <c r="E65" s="28">
        <v>80</v>
      </c>
      <c r="F65" s="127"/>
      <c r="G65" s="125"/>
      <c r="H65" s="128"/>
    </row>
    <row r="66" spans="1:8" s="15" customFormat="1" ht="12.75">
      <c r="A66" s="27"/>
      <c r="B66" s="123">
        <f t="shared" si="1"/>
        <v>19</v>
      </c>
      <c r="C66" s="30" t="s">
        <v>138</v>
      </c>
      <c r="D66" s="28" t="s">
        <v>1</v>
      </c>
      <c r="E66" s="28">
        <v>240</v>
      </c>
      <c r="F66" s="127"/>
      <c r="G66" s="125"/>
      <c r="H66" s="128"/>
    </row>
    <row r="67" spans="1:8" s="15" customFormat="1" ht="12.75">
      <c r="A67" s="27"/>
      <c r="B67" s="123">
        <f t="shared" si="1"/>
        <v>20</v>
      </c>
      <c r="C67" s="30" t="s">
        <v>137</v>
      </c>
      <c r="D67" s="28" t="s">
        <v>1</v>
      </c>
      <c r="E67" s="28">
        <v>72</v>
      </c>
      <c r="F67" s="127"/>
      <c r="G67" s="125"/>
      <c r="H67" s="128"/>
    </row>
    <row r="68" spans="1:8" s="47" customFormat="1" ht="12.75" customHeight="1">
      <c r="A68" s="27"/>
      <c r="B68" s="123">
        <f t="shared" si="1"/>
        <v>21</v>
      </c>
      <c r="C68" s="30" t="s">
        <v>136</v>
      </c>
      <c r="D68" s="28" t="s">
        <v>1</v>
      </c>
      <c r="E68" s="28">
        <v>24</v>
      </c>
      <c r="F68" s="58"/>
      <c r="G68" s="125"/>
      <c r="H68" s="126"/>
    </row>
    <row r="69" spans="1:8" s="47" customFormat="1" ht="12.75">
      <c r="A69" s="27"/>
      <c r="B69" s="123">
        <f t="shared" si="1"/>
        <v>22</v>
      </c>
      <c r="C69" s="30" t="s">
        <v>166</v>
      </c>
      <c r="D69" s="28" t="s">
        <v>1</v>
      </c>
      <c r="E69" s="28">
        <v>210</v>
      </c>
      <c r="F69" s="58"/>
      <c r="G69" s="125"/>
      <c r="H69" s="126"/>
    </row>
    <row r="70" spans="1:8" s="47" customFormat="1" ht="12.75">
      <c r="A70" s="27"/>
      <c r="B70" s="123">
        <f t="shared" si="1"/>
        <v>23</v>
      </c>
      <c r="C70" s="30" t="s">
        <v>167</v>
      </c>
      <c r="D70" s="28" t="s">
        <v>1</v>
      </c>
      <c r="E70" s="28">
        <v>2100</v>
      </c>
      <c r="F70" s="58"/>
      <c r="G70" s="125"/>
      <c r="H70" s="126"/>
    </row>
    <row r="71" spans="1:8" s="15" customFormat="1" ht="12.75">
      <c r="A71" s="27"/>
      <c r="B71" s="123">
        <f t="shared" si="1"/>
        <v>24</v>
      </c>
      <c r="C71" s="30" t="s">
        <v>168</v>
      </c>
      <c r="D71" s="28" t="s">
        <v>12</v>
      </c>
      <c r="E71" s="28">
        <v>55</v>
      </c>
      <c r="F71" s="127"/>
      <c r="G71" s="125"/>
      <c r="H71" s="128"/>
    </row>
    <row r="72" spans="1:8" s="15" customFormat="1" ht="12.75">
      <c r="A72" s="27"/>
      <c r="B72" s="123">
        <f t="shared" si="1"/>
        <v>25</v>
      </c>
      <c r="C72" s="30" t="s">
        <v>169</v>
      </c>
      <c r="D72" s="28" t="s">
        <v>1</v>
      </c>
      <c r="E72" s="28">
        <v>54</v>
      </c>
      <c r="F72" s="127"/>
      <c r="G72" s="125"/>
      <c r="H72" s="128"/>
    </row>
    <row r="73" spans="1:8" s="47" customFormat="1" ht="12.75">
      <c r="A73" s="27"/>
      <c r="B73" s="123">
        <f t="shared" si="1"/>
        <v>26</v>
      </c>
      <c r="C73" s="30" t="s">
        <v>170</v>
      </c>
      <c r="D73" s="28" t="s">
        <v>12</v>
      </c>
      <c r="E73" s="28">
        <v>30</v>
      </c>
      <c r="F73" s="58"/>
      <c r="G73" s="125"/>
      <c r="H73" s="128"/>
    </row>
    <row r="74" spans="1:8" s="15" customFormat="1" ht="12.75">
      <c r="A74" s="27"/>
      <c r="B74" s="123">
        <f t="shared" si="1"/>
        <v>27</v>
      </c>
      <c r="C74" s="30" t="s">
        <v>171</v>
      </c>
      <c r="D74" s="28" t="s">
        <v>1</v>
      </c>
      <c r="E74" s="28">
        <v>80</v>
      </c>
      <c r="F74" s="127"/>
      <c r="G74" s="125"/>
      <c r="H74" s="128"/>
    </row>
    <row r="75" spans="1:8" s="131" customFormat="1" ht="12.75">
      <c r="A75" s="27"/>
      <c r="B75" s="123">
        <f t="shared" si="1"/>
        <v>28</v>
      </c>
      <c r="C75" s="30" t="s">
        <v>127</v>
      </c>
      <c r="D75" s="28" t="s">
        <v>12</v>
      </c>
      <c r="E75" s="28">
        <v>11</v>
      </c>
      <c r="F75" s="58"/>
      <c r="G75" s="125"/>
      <c r="H75" s="130"/>
    </row>
    <row r="76" spans="1:8" s="131" customFormat="1" ht="12.75">
      <c r="A76" s="27"/>
      <c r="B76" s="123">
        <f t="shared" si="1"/>
        <v>29</v>
      </c>
      <c r="C76" s="30" t="s">
        <v>172</v>
      </c>
      <c r="D76" s="28" t="s">
        <v>1</v>
      </c>
      <c r="E76" s="28">
        <v>25</v>
      </c>
      <c r="F76" s="58"/>
      <c r="G76" s="125"/>
      <c r="H76" s="130"/>
    </row>
    <row r="77" spans="1:8" s="15" customFormat="1" ht="12.75">
      <c r="A77" s="27"/>
      <c r="B77" s="123">
        <f t="shared" si="1"/>
        <v>30</v>
      </c>
      <c r="C77" s="30" t="s">
        <v>173</v>
      </c>
      <c r="D77" s="28" t="s">
        <v>1</v>
      </c>
      <c r="E77" s="28">
        <v>20</v>
      </c>
      <c r="F77" s="127"/>
      <c r="G77" s="125"/>
      <c r="H77" s="128"/>
    </row>
    <row r="78" spans="1:8" s="15" customFormat="1" ht="12.75">
      <c r="A78" s="27"/>
      <c r="B78" s="123">
        <f t="shared" si="1"/>
        <v>31</v>
      </c>
      <c r="C78" s="30" t="s">
        <v>174</v>
      </c>
      <c r="D78" s="28" t="s">
        <v>1</v>
      </c>
      <c r="E78" s="28">
        <v>40</v>
      </c>
      <c r="F78" s="127"/>
      <c r="G78" s="125"/>
      <c r="H78" s="128"/>
    </row>
    <row r="79" spans="1:8" s="15" customFormat="1" ht="12.75">
      <c r="A79" s="27"/>
      <c r="B79" s="123">
        <f t="shared" si="1"/>
        <v>32</v>
      </c>
      <c r="C79" s="30" t="s">
        <v>175</v>
      </c>
      <c r="D79" s="28" t="s">
        <v>176</v>
      </c>
      <c r="E79" s="28">
        <v>20</v>
      </c>
      <c r="F79" s="127"/>
      <c r="G79" s="125"/>
      <c r="H79" s="128"/>
    </row>
    <row r="80" spans="1:8" s="15" customFormat="1" ht="15.75" customHeight="1">
      <c r="A80" s="27"/>
      <c r="B80" s="123">
        <f t="shared" si="1"/>
        <v>33</v>
      </c>
      <c r="C80" s="30" t="s">
        <v>177</v>
      </c>
      <c r="D80" s="28" t="s">
        <v>1</v>
      </c>
      <c r="E80" s="28">
        <v>1250</v>
      </c>
      <c r="F80" s="58"/>
      <c r="G80" s="125"/>
      <c r="H80" s="128"/>
    </row>
    <row r="81" spans="1:8" s="15" customFormat="1" ht="15.75" customHeight="1">
      <c r="A81" s="47"/>
      <c r="B81" s="287" t="s">
        <v>178</v>
      </c>
      <c r="C81" s="288"/>
      <c r="D81" s="141"/>
      <c r="E81" s="141"/>
      <c r="F81" s="141"/>
      <c r="G81" s="141"/>
      <c r="H81" s="132"/>
    </row>
    <row r="82" spans="1:8" s="15" customFormat="1" ht="15.75" customHeight="1">
      <c r="A82" s="27"/>
      <c r="B82" s="28">
        <v>34</v>
      </c>
      <c r="C82" s="133" t="s">
        <v>179</v>
      </c>
      <c r="D82" s="134" t="s">
        <v>1</v>
      </c>
      <c r="E82" s="28">
        <v>405</v>
      </c>
      <c r="F82" s="135"/>
      <c r="G82" s="136"/>
      <c r="H82" s="128"/>
    </row>
    <row r="83" spans="1:8" s="15" customFormat="1" ht="15.75" customHeight="1">
      <c r="A83" s="27"/>
      <c r="B83" s="28">
        <f aca="true" t="shared" si="2" ref="B83:B90">B82+1</f>
        <v>35</v>
      </c>
      <c r="C83" s="133" t="s">
        <v>180</v>
      </c>
      <c r="D83" s="134" t="s">
        <v>1</v>
      </c>
      <c r="E83" s="28">
        <v>405</v>
      </c>
      <c r="F83" s="135"/>
      <c r="G83" s="136"/>
      <c r="H83" s="128"/>
    </row>
    <row r="84" spans="1:8" s="15" customFormat="1" ht="15.75" customHeight="1">
      <c r="A84" s="27"/>
      <c r="B84" s="28">
        <f t="shared" si="2"/>
        <v>36</v>
      </c>
      <c r="C84" s="133" t="s">
        <v>181</v>
      </c>
      <c r="D84" s="134" t="s">
        <v>1</v>
      </c>
      <c r="E84" s="28">
        <v>300</v>
      </c>
      <c r="F84" s="135"/>
      <c r="G84" s="136"/>
      <c r="H84" s="128"/>
    </row>
    <row r="85" spans="1:8" s="15" customFormat="1" ht="15.75" customHeight="1">
      <c r="A85" s="27"/>
      <c r="B85" s="28">
        <f t="shared" si="2"/>
        <v>37</v>
      </c>
      <c r="C85" s="133" t="s">
        <v>182</v>
      </c>
      <c r="D85" s="134" t="s">
        <v>1</v>
      </c>
      <c r="E85" s="28">
        <v>405</v>
      </c>
      <c r="F85" s="135"/>
      <c r="G85" s="136"/>
      <c r="H85" s="128"/>
    </row>
    <row r="86" spans="1:8" s="15" customFormat="1" ht="15.75" customHeight="1">
      <c r="A86" s="27"/>
      <c r="B86" s="28">
        <f t="shared" si="2"/>
        <v>38</v>
      </c>
      <c r="C86" s="133" t="s">
        <v>183</v>
      </c>
      <c r="D86" s="134" t="s">
        <v>12</v>
      </c>
      <c r="E86" s="28">
        <v>200</v>
      </c>
      <c r="F86" s="135"/>
      <c r="G86" s="58"/>
      <c r="H86" s="128"/>
    </row>
    <row r="87" spans="1:8" s="15" customFormat="1" ht="15.75" customHeight="1">
      <c r="A87" s="27"/>
      <c r="B87" s="28">
        <f t="shared" si="2"/>
        <v>39</v>
      </c>
      <c r="C87" s="133" t="s">
        <v>184</v>
      </c>
      <c r="D87" s="134" t="s">
        <v>12</v>
      </c>
      <c r="E87" s="28">
        <v>38</v>
      </c>
      <c r="F87" s="135"/>
      <c r="G87" s="58"/>
      <c r="H87" s="128"/>
    </row>
    <row r="88" spans="1:8" s="15" customFormat="1" ht="15.75" customHeight="1">
      <c r="A88" s="27"/>
      <c r="B88" s="28">
        <f t="shared" si="2"/>
        <v>40</v>
      </c>
      <c r="C88" s="133" t="s">
        <v>185</v>
      </c>
      <c r="D88" s="134" t="s">
        <v>12</v>
      </c>
      <c r="E88" s="134">
        <v>50</v>
      </c>
      <c r="F88" s="137"/>
      <c r="G88" s="58"/>
      <c r="H88" s="128"/>
    </row>
    <row r="89" spans="1:8" s="15" customFormat="1" ht="15.75" customHeight="1">
      <c r="A89" s="27"/>
      <c r="B89" s="28">
        <f t="shared" si="2"/>
        <v>41</v>
      </c>
      <c r="C89" s="133" t="s">
        <v>186</v>
      </c>
      <c r="D89" s="134" t="s">
        <v>1</v>
      </c>
      <c r="E89" s="134">
        <v>50</v>
      </c>
      <c r="F89" s="135"/>
      <c r="G89" s="58"/>
      <c r="H89" s="128"/>
    </row>
    <row r="90" spans="1:8" s="15" customFormat="1" ht="26.25">
      <c r="A90" s="27"/>
      <c r="B90" s="28">
        <f t="shared" si="2"/>
        <v>42</v>
      </c>
      <c r="C90" s="138" t="s">
        <v>187</v>
      </c>
      <c r="D90" s="134" t="s">
        <v>188</v>
      </c>
      <c r="E90" s="134">
        <v>100</v>
      </c>
      <c r="F90" s="58"/>
      <c r="G90" s="58"/>
      <c r="H90" s="128"/>
    </row>
    <row r="91" spans="1:8" s="15" customFormat="1" ht="12.75">
      <c r="A91" s="14"/>
      <c r="B91" s="251" t="s">
        <v>13</v>
      </c>
      <c r="C91" s="252"/>
      <c r="D91" s="252"/>
      <c r="E91" s="252"/>
      <c r="F91" s="253"/>
      <c r="G91" s="139"/>
      <c r="H91" s="139"/>
    </row>
    <row r="92" spans="1:8" s="15" customFormat="1" ht="12.75">
      <c r="A92" s="14"/>
      <c r="B92" s="251" t="s">
        <v>145</v>
      </c>
      <c r="C92" s="252"/>
      <c r="D92" s="252"/>
      <c r="E92" s="252"/>
      <c r="F92" s="253"/>
      <c r="G92" s="139"/>
      <c r="H92" s="139"/>
    </row>
    <row r="93" spans="1:8" s="15" customFormat="1" ht="12.75">
      <c r="A93" s="71"/>
      <c r="B93" s="251" t="s">
        <v>198</v>
      </c>
      <c r="C93" s="252"/>
      <c r="D93" s="252"/>
      <c r="E93" s="252"/>
      <c r="F93" s="253"/>
      <c r="G93" s="281"/>
      <c r="H93" s="282"/>
    </row>
    <row r="96" spans="2:9" ht="14.25">
      <c r="B96" s="273" t="s">
        <v>191</v>
      </c>
      <c r="C96" s="274"/>
      <c r="D96" s="274"/>
      <c r="E96" s="274"/>
      <c r="F96" s="274"/>
      <c r="G96" s="274"/>
      <c r="H96" s="274"/>
      <c r="I96" s="96"/>
    </row>
    <row r="97" spans="2:9" ht="20.25" customHeight="1">
      <c r="B97" s="275"/>
      <c r="C97" s="276"/>
      <c r="D97" s="276"/>
      <c r="E97" s="276"/>
      <c r="F97" s="276"/>
      <c r="G97" s="276"/>
      <c r="H97" s="276"/>
      <c r="I97" s="99"/>
    </row>
    <row r="98" spans="2:9" ht="14.25">
      <c r="B98" s="267" t="s">
        <v>361</v>
      </c>
      <c r="C98" s="268"/>
      <c r="D98" s="268"/>
      <c r="E98" s="268"/>
      <c r="F98" s="268"/>
      <c r="G98" s="268"/>
      <c r="H98" s="268"/>
      <c r="I98" s="269"/>
    </row>
    <row r="99" spans="2:9" ht="14.25">
      <c r="B99" s="270"/>
      <c r="C99" s="268"/>
      <c r="D99" s="268"/>
      <c r="E99" s="268"/>
      <c r="F99" s="268"/>
      <c r="G99" s="268"/>
      <c r="H99" s="268"/>
      <c r="I99" s="269"/>
    </row>
    <row r="100" spans="2:9" ht="41.25" customHeight="1">
      <c r="B100" s="271" t="s">
        <v>192</v>
      </c>
      <c r="C100" s="272"/>
      <c r="D100" s="272"/>
      <c r="E100" s="272"/>
      <c r="F100" s="272"/>
      <c r="G100" s="272"/>
      <c r="H100" s="272"/>
      <c r="I100" s="97"/>
    </row>
    <row r="101" spans="2:9" ht="14.25">
      <c r="B101" s="85"/>
      <c r="C101" s="86"/>
      <c r="D101" s="86"/>
      <c r="E101" s="86"/>
      <c r="F101" s="86"/>
      <c r="G101" s="86"/>
      <c r="H101" s="86"/>
      <c r="I101" s="86"/>
    </row>
    <row r="103" spans="6:8" ht="14.25">
      <c r="F103" s="2"/>
      <c r="G103" s="1" t="s">
        <v>15</v>
      </c>
      <c r="H103" s="2"/>
    </row>
    <row r="104" spans="6:8" ht="14.25">
      <c r="F104" s="2"/>
      <c r="G104" s="2" t="s">
        <v>16</v>
      </c>
      <c r="H104" s="2"/>
    </row>
  </sheetData>
  <sheetProtection/>
  <mergeCells count="15">
    <mergeCell ref="B42:F42"/>
    <mergeCell ref="G42:H42"/>
    <mergeCell ref="B47:C47"/>
    <mergeCell ref="B81:C81"/>
    <mergeCell ref="A14:H14"/>
    <mergeCell ref="A16:G16"/>
    <mergeCell ref="B40:F40"/>
    <mergeCell ref="B41:F41"/>
    <mergeCell ref="B96:H97"/>
    <mergeCell ref="B98:I99"/>
    <mergeCell ref="B100:H100"/>
    <mergeCell ref="B91:F91"/>
    <mergeCell ref="B92:F92"/>
    <mergeCell ref="B93:F93"/>
    <mergeCell ref="G93:H9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3"/>
  <sheetViews>
    <sheetView zoomScale="85" zoomScaleNormal="85" zoomScalePageLayoutView="0" workbookViewId="0" topLeftCell="A16">
      <selection activeCell="L42" sqref="L42"/>
    </sheetView>
  </sheetViews>
  <sheetFormatPr defaultColWidth="9.140625" defaultRowHeight="15"/>
  <cols>
    <col min="1" max="1" width="4.00390625" style="76" customWidth="1"/>
    <col min="2" max="2" width="6.421875" style="76" customWidth="1"/>
    <col min="3" max="3" width="37.8515625" style="76" bestFit="1" customWidth="1"/>
    <col min="4" max="4" width="12.140625" style="76" customWidth="1"/>
    <col min="5" max="5" width="14.8515625" style="76" customWidth="1"/>
    <col min="6" max="6" width="11.140625" style="76" customWidth="1"/>
    <col min="7" max="7" width="12.7109375" style="76" customWidth="1"/>
    <col min="8" max="8" width="14.421875" style="76" customWidth="1"/>
    <col min="9" max="9" width="2.28125" style="76" customWidth="1"/>
    <col min="10" max="16384" width="9.140625" style="76" customWidth="1"/>
  </cols>
  <sheetData>
    <row r="2" spans="5:9" ht="14.25">
      <c r="E2" s="31" t="s">
        <v>11</v>
      </c>
      <c r="F2" s="33"/>
      <c r="G2" s="33"/>
      <c r="H2" s="33"/>
      <c r="I2" s="15"/>
    </row>
    <row r="3" spans="5:9" ht="11.25" customHeight="1">
      <c r="E3" s="34"/>
      <c r="F3" s="33"/>
      <c r="G3" s="33"/>
      <c r="H3" s="33"/>
      <c r="I3" s="15"/>
    </row>
    <row r="4" spans="1:9" s="87" customFormat="1" ht="14.25">
      <c r="A4" s="87" t="s">
        <v>10</v>
      </c>
      <c r="E4" s="35" t="s">
        <v>20</v>
      </c>
      <c r="F4" s="33"/>
      <c r="G4" s="33"/>
      <c r="H4" s="33"/>
      <c r="I4" s="15"/>
    </row>
    <row r="5" spans="1:8" s="15" customFormat="1" ht="12.75">
      <c r="A5" s="17" t="s">
        <v>5</v>
      </c>
      <c r="B5" s="18"/>
      <c r="C5" s="18"/>
      <c r="D5" s="18"/>
      <c r="E5" s="37" t="s">
        <v>21</v>
      </c>
      <c r="F5" s="33"/>
      <c r="G5" s="33"/>
      <c r="H5" s="33"/>
    </row>
    <row r="6" spans="1:8" s="15" customFormat="1" ht="12.75">
      <c r="A6" s="17" t="s">
        <v>6</v>
      </c>
      <c r="B6" s="18"/>
      <c r="C6" s="18"/>
      <c r="D6" s="18"/>
      <c r="E6" s="38" t="s">
        <v>22</v>
      </c>
      <c r="F6" s="33"/>
      <c r="G6" s="33"/>
      <c r="H6" s="33"/>
    </row>
    <row r="7" spans="1:8" s="15" customFormat="1" ht="12.75">
      <c r="A7" s="16" t="s">
        <v>7</v>
      </c>
      <c r="B7" s="14"/>
      <c r="C7" s="14"/>
      <c r="D7" s="18"/>
      <c r="E7" s="37" t="s">
        <v>23</v>
      </c>
      <c r="F7" s="33"/>
      <c r="G7" s="33"/>
      <c r="H7" s="33"/>
    </row>
    <row r="8" spans="1:8" s="15" customFormat="1" ht="12.75">
      <c r="A8" s="16" t="s">
        <v>8</v>
      </c>
      <c r="B8" s="14"/>
      <c r="C8" s="14"/>
      <c r="D8" s="18"/>
      <c r="E8" s="31" t="s">
        <v>24</v>
      </c>
      <c r="F8" s="33"/>
      <c r="G8" s="33"/>
      <c r="H8" s="33"/>
    </row>
    <row r="9" spans="1:8" s="15" customFormat="1" ht="12.75">
      <c r="A9" s="19" t="s">
        <v>9</v>
      </c>
      <c r="B9" s="14"/>
      <c r="C9" s="19"/>
      <c r="D9" s="14"/>
      <c r="E9" s="31" t="s">
        <v>82</v>
      </c>
      <c r="F9" s="33"/>
      <c r="G9" s="33"/>
      <c r="H9" s="33"/>
    </row>
    <row r="10" spans="1:8" s="15" customFormat="1" ht="12.75">
      <c r="A10" s="14"/>
      <c r="B10" s="14"/>
      <c r="C10" s="14"/>
      <c r="D10" s="14"/>
      <c r="E10" s="39" t="s">
        <v>81</v>
      </c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6" spans="1:7" s="47" customFormat="1" ht="18.75" customHeight="1">
      <c r="A16" s="244" t="s">
        <v>65</v>
      </c>
      <c r="B16" s="246"/>
      <c r="C16" s="246"/>
      <c r="D16" s="246"/>
      <c r="E16" s="246"/>
      <c r="F16" s="246"/>
      <c r="G16" s="246"/>
    </row>
    <row r="17" spans="1:7" s="47" customFormat="1" ht="13.5" customHeight="1">
      <c r="A17" s="89" t="s">
        <v>124</v>
      </c>
      <c r="B17" s="102"/>
      <c r="C17" s="102"/>
      <c r="D17" s="102"/>
      <c r="E17" s="103"/>
      <c r="F17" s="103"/>
      <c r="G17" s="103"/>
    </row>
    <row r="18" spans="1:7" s="47" customFormat="1" ht="9.75" customHeight="1">
      <c r="A18" s="104"/>
      <c r="B18" s="41"/>
      <c r="C18" s="41"/>
      <c r="D18" s="41"/>
      <c r="E18" s="41"/>
      <c r="F18" s="41" t="s">
        <v>125</v>
      </c>
      <c r="G18" s="41"/>
    </row>
    <row r="19" spans="1:7" s="109" customFormat="1" ht="15" customHeight="1">
      <c r="A19" s="105" t="s">
        <v>126</v>
      </c>
      <c r="B19" s="106"/>
      <c r="C19" s="107"/>
      <c r="D19" s="106"/>
      <c r="E19" s="106"/>
      <c r="F19" s="105"/>
      <c r="G19" s="108"/>
    </row>
    <row r="20" spans="1:7" s="109" customFormat="1" ht="10.5" customHeight="1">
      <c r="A20" s="105"/>
      <c r="B20" s="106"/>
      <c r="C20" s="107"/>
      <c r="D20" s="106"/>
      <c r="E20" s="106"/>
      <c r="F20" s="105"/>
      <c r="G20" s="108"/>
    </row>
    <row r="21" spans="1:8" s="47" customFormat="1" ht="47.25" customHeight="1">
      <c r="A21" s="27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77</v>
      </c>
      <c r="G21" s="57" t="s">
        <v>85</v>
      </c>
      <c r="H21" s="110" t="s">
        <v>105</v>
      </c>
    </row>
    <row r="22" spans="1:8" s="47" customFormat="1" ht="12.75">
      <c r="A22" s="27"/>
      <c r="B22" s="111">
        <v>1</v>
      </c>
      <c r="C22" s="112" t="s">
        <v>127</v>
      </c>
      <c r="D22" s="111" t="s">
        <v>12</v>
      </c>
      <c r="E22" s="111">
        <v>800</v>
      </c>
      <c r="F22" s="113"/>
      <c r="G22" s="114"/>
      <c r="H22" s="94"/>
    </row>
    <row r="23" spans="1:8" s="47" customFormat="1" ht="12.75">
      <c r="A23" s="27"/>
      <c r="B23" s="111">
        <f aca="true" t="shared" si="0" ref="B23:B39">1+B22</f>
        <v>2</v>
      </c>
      <c r="C23" s="112" t="s">
        <v>128</v>
      </c>
      <c r="D23" s="111" t="s">
        <v>12</v>
      </c>
      <c r="E23" s="111">
        <v>800</v>
      </c>
      <c r="F23" s="113"/>
      <c r="G23" s="114"/>
      <c r="H23" s="94"/>
    </row>
    <row r="24" spans="1:8" s="47" customFormat="1" ht="12.75">
      <c r="A24" s="27"/>
      <c r="B24" s="111">
        <f t="shared" si="0"/>
        <v>3</v>
      </c>
      <c r="C24" s="112" t="s">
        <v>129</v>
      </c>
      <c r="D24" s="111" t="s">
        <v>1</v>
      </c>
      <c r="E24" s="111">
        <v>800</v>
      </c>
      <c r="F24" s="113"/>
      <c r="G24" s="114"/>
      <c r="H24" s="94"/>
    </row>
    <row r="25" spans="1:8" s="47" customFormat="1" ht="12.75">
      <c r="A25" s="27"/>
      <c r="B25" s="111">
        <f t="shared" si="0"/>
        <v>4</v>
      </c>
      <c r="C25" s="112" t="s">
        <v>130</v>
      </c>
      <c r="D25" s="111" t="s">
        <v>1</v>
      </c>
      <c r="E25" s="111">
        <v>2800</v>
      </c>
      <c r="F25" s="113"/>
      <c r="G25" s="114"/>
      <c r="H25" s="94"/>
    </row>
    <row r="26" spans="1:8" s="47" customFormat="1" ht="12.75">
      <c r="A26" s="27"/>
      <c r="B26" s="111">
        <f t="shared" si="0"/>
        <v>5</v>
      </c>
      <c r="C26" s="115" t="s">
        <v>131</v>
      </c>
      <c r="D26" s="111" t="s">
        <v>1</v>
      </c>
      <c r="E26" s="111">
        <v>700</v>
      </c>
      <c r="F26" s="113"/>
      <c r="G26" s="114"/>
      <c r="H26" s="94"/>
    </row>
    <row r="27" spans="1:8" s="47" customFormat="1" ht="14.25" customHeight="1">
      <c r="A27" s="27"/>
      <c r="B27" s="111">
        <f t="shared" si="0"/>
        <v>6</v>
      </c>
      <c r="C27" s="30" t="s">
        <v>132</v>
      </c>
      <c r="D27" s="111" t="s">
        <v>1</v>
      </c>
      <c r="E27" s="111">
        <v>700</v>
      </c>
      <c r="F27" s="113"/>
      <c r="G27" s="114"/>
      <c r="H27" s="94"/>
    </row>
    <row r="28" spans="1:8" s="47" customFormat="1" ht="12.75">
      <c r="A28" s="27"/>
      <c r="B28" s="111">
        <f t="shared" si="0"/>
        <v>7</v>
      </c>
      <c r="C28" s="30" t="s">
        <v>133</v>
      </c>
      <c r="D28" s="111" t="s">
        <v>1</v>
      </c>
      <c r="E28" s="111">
        <v>700</v>
      </c>
      <c r="F28" s="113"/>
      <c r="G28" s="114"/>
      <c r="H28" s="94"/>
    </row>
    <row r="29" spans="1:8" s="47" customFormat="1" ht="12.75">
      <c r="A29" s="27"/>
      <c r="B29" s="111">
        <f t="shared" si="0"/>
        <v>8</v>
      </c>
      <c r="C29" s="115" t="s">
        <v>134</v>
      </c>
      <c r="D29" s="111" t="s">
        <v>1</v>
      </c>
      <c r="E29" s="111">
        <v>700</v>
      </c>
      <c r="F29" s="113"/>
      <c r="G29" s="114"/>
      <c r="H29" s="94"/>
    </row>
    <row r="30" spans="1:8" s="47" customFormat="1" ht="12.75">
      <c r="A30" s="27"/>
      <c r="B30" s="111">
        <f t="shared" si="0"/>
        <v>9</v>
      </c>
      <c r="C30" s="115" t="s">
        <v>135</v>
      </c>
      <c r="D30" s="111" t="s">
        <v>1</v>
      </c>
      <c r="E30" s="111">
        <v>700</v>
      </c>
      <c r="F30" s="113"/>
      <c r="G30" s="114"/>
      <c r="H30" s="94"/>
    </row>
    <row r="31" spans="1:8" s="47" customFormat="1" ht="12.75">
      <c r="A31" s="27"/>
      <c r="B31" s="111">
        <f t="shared" si="0"/>
        <v>10</v>
      </c>
      <c r="C31" s="115" t="s">
        <v>136</v>
      </c>
      <c r="D31" s="111" t="s">
        <v>1</v>
      </c>
      <c r="E31" s="111">
        <v>2800</v>
      </c>
      <c r="F31" s="113"/>
      <c r="G31" s="114"/>
      <c r="H31" s="94"/>
    </row>
    <row r="32" spans="1:8" s="47" customFormat="1" ht="12.75">
      <c r="A32" s="27"/>
      <c r="B32" s="111">
        <f t="shared" si="0"/>
        <v>11</v>
      </c>
      <c r="C32" s="112" t="s">
        <v>137</v>
      </c>
      <c r="D32" s="111" t="s">
        <v>1</v>
      </c>
      <c r="E32" s="111">
        <v>800</v>
      </c>
      <c r="F32" s="113"/>
      <c r="G32" s="114"/>
      <c r="H32" s="94"/>
    </row>
    <row r="33" spans="1:8" s="47" customFormat="1" ht="12.75">
      <c r="A33" s="27"/>
      <c r="B33" s="111">
        <f t="shared" si="0"/>
        <v>12</v>
      </c>
      <c r="C33" s="112" t="s">
        <v>138</v>
      </c>
      <c r="D33" s="111" t="s">
        <v>1</v>
      </c>
      <c r="E33" s="111">
        <v>800</v>
      </c>
      <c r="F33" s="113"/>
      <c r="G33" s="114"/>
      <c r="H33" s="94"/>
    </row>
    <row r="34" spans="1:8" s="47" customFormat="1" ht="17.25" customHeight="1">
      <c r="A34" s="27"/>
      <c r="B34" s="111">
        <f t="shared" si="0"/>
        <v>13</v>
      </c>
      <c r="C34" s="112" t="s">
        <v>139</v>
      </c>
      <c r="D34" s="111" t="s">
        <v>1</v>
      </c>
      <c r="E34" s="111">
        <v>200</v>
      </c>
      <c r="F34" s="113"/>
      <c r="G34" s="114"/>
      <c r="H34" s="94"/>
    </row>
    <row r="35" spans="1:8" s="47" customFormat="1" ht="12.75">
      <c r="A35" s="27"/>
      <c r="B35" s="111">
        <f t="shared" si="0"/>
        <v>14</v>
      </c>
      <c r="C35" s="112" t="s">
        <v>140</v>
      </c>
      <c r="D35" s="111" t="s">
        <v>1</v>
      </c>
      <c r="E35" s="111">
        <v>200</v>
      </c>
      <c r="F35" s="113"/>
      <c r="G35" s="114"/>
      <c r="H35" s="94"/>
    </row>
    <row r="36" spans="1:8" s="47" customFormat="1" ht="27" customHeight="1">
      <c r="A36" s="27"/>
      <c r="B36" s="111">
        <f t="shared" si="0"/>
        <v>15</v>
      </c>
      <c r="C36" s="115" t="s">
        <v>141</v>
      </c>
      <c r="D36" s="111" t="s">
        <v>1</v>
      </c>
      <c r="E36" s="111">
        <v>300</v>
      </c>
      <c r="F36" s="113"/>
      <c r="G36" s="101"/>
      <c r="H36" s="114"/>
    </row>
    <row r="37" spans="1:8" s="47" customFormat="1" ht="26.25">
      <c r="A37" s="27"/>
      <c r="B37" s="111">
        <f t="shared" si="0"/>
        <v>16</v>
      </c>
      <c r="C37" s="116" t="s">
        <v>142</v>
      </c>
      <c r="D37" s="111" t="s">
        <v>1</v>
      </c>
      <c r="E37" s="111">
        <v>500</v>
      </c>
      <c r="F37" s="113"/>
      <c r="G37" s="114"/>
      <c r="H37" s="94"/>
    </row>
    <row r="38" spans="1:8" s="47" customFormat="1" ht="26.25" customHeight="1">
      <c r="A38" s="27"/>
      <c r="B38" s="111">
        <f t="shared" si="0"/>
        <v>17</v>
      </c>
      <c r="C38" s="115" t="s">
        <v>143</v>
      </c>
      <c r="D38" s="111" t="s">
        <v>1</v>
      </c>
      <c r="E38" s="111">
        <v>300</v>
      </c>
      <c r="F38" s="113"/>
      <c r="G38" s="114"/>
      <c r="H38" s="94"/>
    </row>
    <row r="39" spans="1:8" s="47" customFormat="1" ht="26.25">
      <c r="A39" s="27"/>
      <c r="B39" s="111">
        <f t="shared" si="0"/>
        <v>18</v>
      </c>
      <c r="C39" s="115" t="s">
        <v>144</v>
      </c>
      <c r="D39" s="111" t="s">
        <v>1</v>
      </c>
      <c r="E39" s="111">
        <v>300</v>
      </c>
      <c r="F39" s="113"/>
      <c r="G39" s="114"/>
      <c r="H39" s="94"/>
    </row>
    <row r="40" spans="1:8" s="47" customFormat="1" ht="14.25" customHeight="1">
      <c r="A40" s="27"/>
      <c r="B40" s="251" t="s">
        <v>13</v>
      </c>
      <c r="C40" s="252"/>
      <c r="D40" s="252"/>
      <c r="E40" s="252"/>
      <c r="F40" s="253"/>
      <c r="G40" s="117"/>
      <c r="H40" s="95"/>
    </row>
    <row r="41" spans="1:8" s="47" customFormat="1" ht="15.75" customHeight="1">
      <c r="A41" s="27"/>
      <c r="B41" s="251" t="s">
        <v>145</v>
      </c>
      <c r="C41" s="252"/>
      <c r="D41" s="252"/>
      <c r="E41" s="252"/>
      <c r="F41" s="253"/>
      <c r="G41" s="117"/>
      <c r="H41" s="117"/>
    </row>
    <row r="42" spans="1:8" s="47" customFormat="1" ht="15" customHeight="1">
      <c r="A42" s="27"/>
      <c r="B42" s="251" t="s">
        <v>195</v>
      </c>
      <c r="C42" s="252"/>
      <c r="D42" s="252"/>
      <c r="E42" s="252"/>
      <c r="F42" s="253"/>
      <c r="G42" s="283"/>
      <c r="H42" s="284"/>
    </row>
    <row r="43" spans="1:7" s="15" customFormat="1" ht="12.75">
      <c r="A43" s="14"/>
      <c r="B43" s="14"/>
      <c r="C43" s="14"/>
      <c r="D43" s="14"/>
      <c r="E43" s="14"/>
      <c r="F43" s="14"/>
      <c r="G43" s="118"/>
    </row>
    <row r="45" spans="2:9" ht="14.25">
      <c r="B45" s="273" t="s">
        <v>193</v>
      </c>
      <c r="C45" s="274"/>
      <c r="D45" s="274"/>
      <c r="E45" s="274"/>
      <c r="F45" s="274"/>
      <c r="G45" s="274"/>
      <c r="H45" s="274"/>
      <c r="I45" s="96"/>
    </row>
    <row r="46" spans="2:9" ht="20.25" customHeight="1">
      <c r="B46" s="275"/>
      <c r="C46" s="276"/>
      <c r="D46" s="276"/>
      <c r="E46" s="276"/>
      <c r="F46" s="276"/>
      <c r="G46" s="276"/>
      <c r="H46" s="276"/>
      <c r="I46" s="99"/>
    </row>
    <row r="47" spans="2:9" ht="14.25">
      <c r="B47" s="267" t="s">
        <v>361</v>
      </c>
      <c r="C47" s="268"/>
      <c r="D47" s="268"/>
      <c r="E47" s="268"/>
      <c r="F47" s="268"/>
      <c r="G47" s="268"/>
      <c r="H47" s="268"/>
      <c r="I47" s="269"/>
    </row>
    <row r="48" spans="2:9" ht="14.25">
      <c r="B48" s="270"/>
      <c r="C48" s="268"/>
      <c r="D48" s="268"/>
      <c r="E48" s="268"/>
      <c r="F48" s="268"/>
      <c r="G48" s="268"/>
      <c r="H48" s="268"/>
      <c r="I48" s="269"/>
    </row>
    <row r="49" spans="2:9" ht="41.25" customHeight="1">
      <c r="B49" s="271" t="s">
        <v>194</v>
      </c>
      <c r="C49" s="272"/>
      <c r="D49" s="272"/>
      <c r="E49" s="272"/>
      <c r="F49" s="272"/>
      <c r="G49" s="272"/>
      <c r="H49" s="272"/>
      <c r="I49" s="97"/>
    </row>
    <row r="50" spans="2:9" ht="14.25">
      <c r="B50" s="85"/>
      <c r="C50" s="86"/>
      <c r="D50" s="86"/>
      <c r="E50" s="86"/>
      <c r="F50" s="86"/>
      <c r="G50" s="86"/>
      <c r="H50" s="86"/>
      <c r="I50" s="86"/>
    </row>
    <row r="52" spans="6:8" ht="14.25">
      <c r="F52" s="2"/>
      <c r="G52" s="1" t="s">
        <v>15</v>
      </c>
      <c r="H52" s="2"/>
    </row>
    <row r="53" spans="6:8" ht="14.25">
      <c r="F53" s="2"/>
      <c r="G53" s="2" t="s">
        <v>16</v>
      </c>
      <c r="H53" s="2"/>
    </row>
  </sheetData>
  <sheetProtection/>
  <mergeCells count="9">
    <mergeCell ref="B45:H46"/>
    <mergeCell ref="B47:I48"/>
    <mergeCell ref="B49:H49"/>
    <mergeCell ref="A14:H14"/>
    <mergeCell ref="A16:G16"/>
    <mergeCell ref="B40:F40"/>
    <mergeCell ref="B41:F41"/>
    <mergeCell ref="B42:F42"/>
    <mergeCell ref="G42:H42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80"/>
  <sheetViews>
    <sheetView zoomScale="85" zoomScaleNormal="85" zoomScalePageLayoutView="0" workbookViewId="0" topLeftCell="A38">
      <selection activeCell="O73" sqref="O73"/>
    </sheetView>
  </sheetViews>
  <sheetFormatPr defaultColWidth="9.140625" defaultRowHeight="15"/>
  <cols>
    <col min="1" max="1" width="4.00390625" style="76" customWidth="1"/>
    <col min="2" max="2" width="6.421875" style="76" customWidth="1"/>
    <col min="3" max="3" width="37.8515625" style="76" bestFit="1" customWidth="1"/>
    <col min="4" max="4" width="12.140625" style="76" customWidth="1"/>
    <col min="5" max="5" width="14.8515625" style="76" customWidth="1"/>
    <col min="6" max="6" width="11.140625" style="76" customWidth="1"/>
    <col min="7" max="7" width="12.7109375" style="76" customWidth="1"/>
    <col min="8" max="8" width="14.421875" style="76" customWidth="1"/>
    <col min="9" max="9" width="2.28125" style="76" customWidth="1"/>
    <col min="10" max="16384" width="9.140625" style="76" customWidth="1"/>
  </cols>
  <sheetData>
    <row r="2" spans="5:9" ht="14.25">
      <c r="E2" s="31" t="s">
        <v>11</v>
      </c>
      <c r="F2" s="33"/>
      <c r="G2" s="33"/>
      <c r="H2" s="33"/>
      <c r="I2" s="15"/>
    </row>
    <row r="3" spans="5:9" ht="11.25" customHeight="1">
      <c r="E3" s="34"/>
      <c r="F3" s="33"/>
      <c r="G3" s="33"/>
      <c r="H3" s="33"/>
      <c r="I3" s="15"/>
    </row>
    <row r="4" spans="1:9" s="87" customFormat="1" ht="14.25">
      <c r="A4" s="87" t="s">
        <v>10</v>
      </c>
      <c r="E4" s="35" t="s">
        <v>20</v>
      </c>
      <c r="F4" s="33"/>
      <c r="G4" s="33"/>
      <c r="H4" s="33"/>
      <c r="I4" s="15"/>
    </row>
    <row r="5" spans="1:8" s="15" customFormat="1" ht="12.75">
      <c r="A5" s="17" t="s">
        <v>5</v>
      </c>
      <c r="B5" s="18"/>
      <c r="C5" s="18"/>
      <c r="D5" s="18"/>
      <c r="E5" s="37" t="s">
        <v>21</v>
      </c>
      <c r="F5" s="33"/>
      <c r="G5" s="33"/>
      <c r="H5" s="33"/>
    </row>
    <row r="6" spans="1:8" s="15" customFormat="1" ht="12.75">
      <c r="A6" s="17" t="s">
        <v>6</v>
      </c>
      <c r="B6" s="18"/>
      <c r="C6" s="18"/>
      <c r="D6" s="18"/>
      <c r="E6" s="38" t="s">
        <v>22</v>
      </c>
      <c r="F6" s="33"/>
      <c r="G6" s="33"/>
      <c r="H6" s="33"/>
    </row>
    <row r="7" spans="1:8" s="15" customFormat="1" ht="12.75">
      <c r="A7" s="16" t="s">
        <v>7</v>
      </c>
      <c r="B7" s="14"/>
      <c r="C7" s="14"/>
      <c r="D7" s="18"/>
      <c r="E7" s="37" t="s">
        <v>23</v>
      </c>
      <c r="F7" s="33"/>
      <c r="G7" s="33"/>
      <c r="H7" s="33"/>
    </row>
    <row r="8" spans="1:8" s="15" customFormat="1" ht="12.75">
      <c r="A8" s="16" t="s">
        <v>8</v>
      </c>
      <c r="B8" s="14"/>
      <c r="C8" s="14"/>
      <c r="D8" s="18"/>
      <c r="E8" s="31" t="s">
        <v>24</v>
      </c>
      <c r="F8" s="33"/>
      <c r="G8" s="33"/>
      <c r="H8" s="33"/>
    </row>
    <row r="9" spans="1:8" s="15" customFormat="1" ht="12.75">
      <c r="A9" s="19" t="s">
        <v>9</v>
      </c>
      <c r="B9" s="14"/>
      <c r="C9" s="19"/>
      <c r="D9" s="14"/>
      <c r="E9" s="31" t="s">
        <v>82</v>
      </c>
      <c r="F9" s="33"/>
      <c r="G9" s="33"/>
      <c r="H9" s="33"/>
    </row>
    <row r="10" spans="1:8" s="15" customFormat="1" ht="12.75">
      <c r="A10" s="14"/>
      <c r="B10" s="14"/>
      <c r="C10" s="14"/>
      <c r="D10" s="14"/>
      <c r="E10" s="39" t="s">
        <v>81</v>
      </c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6" spans="1:7" s="47" customFormat="1" ht="18.75" customHeight="1">
      <c r="A16" s="244" t="s">
        <v>65</v>
      </c>
      <c r="B16" s="246"/>
      <c r="C16" s="246"/>
      <c r="D16" s="246"/>
      <c r="E16" s="246"/>
      <c r="F16" s="246"/>
      <c r="G16" s="246"/>
    </row>
    <row r="17" spans="1:7" s="47" customFormat="1" ht="13.5" customHeight="1">
      <c r="A17" s="89" t="s">
        <v>124</v>
      </c>
      <c r="B17" s="102"/>
      <c r="C17" s="102"/>
      <c r="D17" s="102"/>
      <c r="E17" s="103"/>
      <c r="F17" s="103"/>
      <c r="G17" s="103"/>
    </row>
    <row r="18" spans="1:7" s="47" customFormat="1" ht="9.75" customHeight="1">
      <c r="A18" s="104"/>
      <c r="B18" s="41"/>
      <c r="C18" s="41"/>
      <c r="D18" s="41"/>
      <c r="E18" s="41"/>
      <c r="F18" s="41" t="s">
        <v>125</v>
      </c>
      <c r="G18" s="41"/>
    </row>
    <row r="19" spans="1:7" s="15" customFormat="1" ht="12.75">
      <c r="A19" s="14"/>
      <c r="B19" s="14"/>
      <c r="C19" s="14"/>
      <c r="D19" s="14"/>
      <c r="E19" s="14"/>
      <c r="F19" s="14"/>
      <c r="G19" s="118"/>
    </row>
    <row r="20" spans="1:7" s="40" customFormat="1" ht="12.75">
      <c r="A20" s="55" t="s">
        <v>146</v>
      </c>
      <c r="B20" s="119"/>
      <c r="C20" s="119"/>
      <c r="D20" s="119"/>
      <c r="E20" s="119"/>
      <c r="F20" s="120"/>
      <c r="G20" s="121"/>
    </row>
    <row r="21" spans="1:7" s="15" customFormat="1" ht="9" customHeight="1">
      <c r="A21" s="14"/>
      <c r="B21" s="14"/>
      <c r="C21" s="14"/>
      <c r="D21" s="14"/>
      <c r="E21" s="14"/>
      <c r="F21" s="14"/>
      <c r="G21" s="118"/>
    </row>
    <row r="22" spans="1:8" s="15" customFormat="1" ht="39">
      <c r="A22" s="27"/>
      <c r="B22" s="48" t="s">
        <v>0</v>
      </c>
      <c r="C22" s="48" t="s">
        <v>4</v>
      </c>
      <c r="D22" s="49" t="s">
        <v>2</v>
      </c>
      <c r="E22" s="49" t="s">
        <v>3</v>
      </c>
      <c r="F22" s="26" t="s">
        <v>77</v>
      </c>
      <c r="G22" s="57" t="s">
        <v>85</v>
      </c>
      <c r="H22" s="110" t="s">
        <v>105</v>
      </c>
    </row>
    <row r="23" spans="1:8" s="15" customFormat="1" ht="34.5" customHeight="1">
      <c r="A23" s="47"/>
      <c r="B23" s="285" t="s">
        <v>147</v>
      </c>
      <c r="C23" s="286"/>
      <c r="D23" s="140"/>
      <c r="E23" s="140"/>
      <c r="F23" s="140"/>
      <c r="G23" s="140"/>
      <c r="H23" s="122"/>
    </row>
    <row r="24" spans="1:8" s="47" customFormat="1" ht="39" customHeight="1">
      <c r="A24" s="27"/>
      <c r="B24" s="123">
        <v>1</v>
      </c>
      <c r="C24" s="124" t="s">
        <v>148</v>
      </c>
      <c r="D24" s="123" t="s">
        <v>1</v>
      </c>
      <c r="E24" s="123">
        <v>500</v>
      </c>
      <c r="F24" s="125"/>
      <c r="G24" s="125"/>
      <c r="H24" s="126"/>
    </row>
    <row r="25" spans="1:8" s="47" customFormat="1" ht="18.75" customHeight="1">
      <c r="A25" s="27"/>
      <c r="B25" s="123">
        <f aca="true" t="shared" si="0" ref="B25:B56">1+B24</f>
        <v>2</v>
      </c>
      <c r="C25" s="124" t="s">
        <v>149</v>
      </c>
      <c r="D25" s="123" t="s">
        <v>1</v>
      </c>
      <c r="E25" s="123">
        <v>40</v>
      </c>
      <c r="F25" s="125"/>
      <c r="G25" s="125"/>
      <c r="H25" s="126"/>
    </row>
    <row r="26" spans="1:8" s="47" customFormat="1" ht="26.25">
      <c r="A26" s="27"/>
      <c r="B26" s="123">
        <f t="shared" si="0"/>
        <v>3</v>
      </c>
      <c r="C26" s="30" t="s">
        <v>150</v>
      </c>
      <c r="D26" s="28" t="s">
        <v>151</v>
      </c>
      <c r="E26" s="28">
        <v>45</v>
      </c>
      <c r="F26" s="58"/>
      <c r="G26" s="125"/>
      <c r="H26" s="126"/>
    </row>
    <row r="27" spans="1:8" s="15" customFormat="1" ht="12.75">
      <c r="A27" s="27"/>
      <c r="B27" s="123">
        <f t="shared" si="0"/>
        <v>4</v>
      </c>
      <c r="C27" s="30" t="s">
        <v>152</v>
      </c>
      <c r="D27" s="28" t="s">
        <v>1</v>
      </c>
      <c r="E27" s="28">
        <v>30</v>
      </c>
      <c r="F27" s="127"/>
      <c r="G27" s="125"/>
      <c r="H27" s="128"/>
    </row>
    <row r="28" spans="1:8" s="15" customFormat="1" ht="12.75">
      <c r="A28" s="27"/>
      <c r="B28" s="123">
        <f t="shared" si="0"/>
        <v>5</v>
      </c>
      <c r="C28" s="30" t="s">
        <v>153</v>
      </c>
      <c r="D28" s="28" t="s">
        <v>1</v>
      </c>
      <c r="E28" s="28">
        <v>10</v>
      </c>
      <c r="F28" s="127"/>
      <c r="G28" s="125"/>
      <c r="H28" s="128"/>
    </row>
    <row r="29" spans="1:8" s="15" customFormat="1" ht="26.25">
      <c r="A29" s="27"/>
      <c r="B29" s="123">
        <f t="shared" si="0"/>
        <v>6</v>
      </c>
      <c r="C29" s="30" t="s">
        <v>154</v>
      </c>
      <c r="D29" s="28" t="s">
        <v>1</v>
      </c>
      <c r="E29" s="28">
        <v>35</v>
      </c>
      <c r="F29" s="127"/>
      <c r="G29" s="129"/>
      <c r="H29" s="125"/>
    </row>
    <row r="30" spans="1:8" s="15" customFormat="1" ht="12.75">
      <c r="A30" s="27"/>
      <c r="B30" s="123">
        <f t="shared" si="0"/>
        <v>7</v>
      </c>
      <c r="C30" s="30" t="s">
        <v>155</v>
      </c>
      <c r="D30" s="28" t="s">
        <v>1</v>
      </c>
      <c r="E30" s="28">
        <v>15</v>
      </c>
      <c r="F30" s="127"/>
      <c r="G30" s="125"/>
      <c r="H30" s="128"/>
    </row>
    <row r="31" spans="1:8" s="15" customFormat="1" ht="12.75">
      <c r="A31" s="27"/>
      <c r="B31" s="123">
        <f t="shared" si="0"/>
        <v>8</v>
      </c>
      <c r="C31" s="30" t="s">
        <v>156</v>
      </c>
      <c r="D31" s="28" t="s">
        <v>1</v>
      </c>
      <c r="E31" s="28">
        <v>30</v>
      </c>
      <c r="F31" s="127"/>
      <c r="G31" s="125"/>
      <c r="H31" s="128"/>
    </row>
    <row r="32" spans="1:8" s="15" customFormat="1" ht="12.75">
      <c r="A32" s="27"/>
      <c r="B32" s="123">
        <f t="shared" si="0"/>
        <v>9</v>
      </c>
      <c r="C32" s="30" t="s">
        <v>157</v>
      </c>
      <c r="D32" s="28" t="s">
        <v>1</v>
      </c>
      <c r="E32" s="28">
        <v>15</v>
      </c>
      <c r="F32" s="127"/>
      <c r="G32" s="125"/>
      <c r="H32" s="128"/>
    </row>
    <row r="33" spans="1:8" s="15" customFormat="1" ht="12.75">
      <c r="A33" s="27"/>
      <c r="B33" s="123">
        <f t="shared" si="0"/>
        <v>10</v>
      </c>
      <c r="C33" s="30" t="s">
        <v>158</v>
      </c>
      <c r="D33" s="28" t="s">
        <v>1</v>
      </c>
      <c r="E33" s="28">
        <v>25</v>
      </c>
      <c r="F33" s="127"/>
      <c r="G33" s="125"/>
      <c r="H33" s="128"/>
    </row>
    <row r="34" spans="1:8" s="15" customFormat="1" ht="12.75">
      <c r="A34" s="27"/>
      <c r="B34" s="123">
        <f t="shared" si="0"/>
        <v>11</v>
      </c>
      <c r="C34" s="30" t="s">
        <v>159</v>
      </c>
      <c r="D34" s="28" t="s">
        <v>1</v>
      </c>
      <c r="E34" s="28">
        <v>15</v>
      </c>
      <c r="F34" s="127"/>
      <c r="G34" s="125"/>
      <c r="H34" s="128"/>
    </row>
    <row r="35" spans="1:8" s="15" customFormat="1" ht="25.5" customHeight="1">
      <c r="A35" s="27"/>
      <c r="B35" s="123">
        <f t="shared" si="0"/>
        <v>12</v>
      </c>
      <c r="C35" s="30" t="s">
        <v>142</v>
      </c>
      <c r="D35" s="28" t="s">
        <v>1</v>
      </c>
      <c r="E35" s="28">
        <v>550</v>
      </c>
      <c r="F35" s="127"/>
      <c r="G35" s="125"/>
      <c r="H35" s="128"/>
    </row>
    <row r="36" spans="1:8" s="131" customFormat="1" ht="15" customHeight="1">
      <c r="A36" s="27"/>
      <c r="B36" s="123">
        <f t="shared" si="0"/>
        <v>13</v>
      </c>
      <c r="C36" s="30" t="s">
        <v>160</v>
      </c>
      <c r="D36" s="28" t="s">
        <v>1</v>
      </c>
      <c r="E36" s="28">
        <v>36</v>
      </c>
      <c r="F36" s="58"/>
      <c r="G36" s="125"/>
      <c r="H36" s="130"/>
    </row>
    <row r="37" spans="1:8" s="131" customFormat="1" ht="15" customHeight="1">
      <c r="A37" s="27"/>
      <c r="B37" s="123">
        <f t="shared" si="0"/>
        <v>14</v>
      </c>
      <c r="C37" s="30" t="s">
        <v>161</v>
      </c>
      <c r="D37" s="28" t="s">
        <v>1</v>
      </c>
      <c r="E37" s="28">
        <v>116</v>
      </c>
      <c r="F37" s="58"/>
      <c r="G37" s="125"/>
      <c r="H37" s="130"/>
    </row>
    <row r="38" spans="1:8" s="15" customFormat="1" ht="12.75">
      <c r="A38" s="27"/>
      <c r="B38" s="123">
        <f t="shared" si="0"/>
        <v>15</v>
      </c>
      <c r="C38" s="30" t="s">
        <v>162</v>
      </c>
      <c r="D38" s="28" t="s">
        <v>1</v>
      </c>
      <c r="E38" s="28">
        <v>116</v>
      </c>
      <c r="F38" s="127"/>
      <c r="G38" s="125"/>
      <c r="H38" s="128"/>
    </row>
    <row r="39" spans="1:8" s="15" customFormat="1" ht="12.75">
      <c r="A39" s="27"/>
      <c r="B39" s="123">
        <f t="shared" si="0"/>
        <v>16</v>
      </c>
      <c r="C39" s="30" t="s">
        <v>163</v>
      </c>
      <c r="D39" s="28" t="s">
        <v>1</v>
      </c>
      <c r="E39" s="28">
        <v>120</v>
      </c>
      <c r="F39" s="127"/>
      <c r="G39" s="125"/>
      <c r="H39" s="128"/>
    </row>
    <row r="40" spans="1:8" s="15" customFormat="1" ht="12.75">
      <c r="A40" s="27"/>
      <c r="B40" s="123">
        <f t="shared" si="0"/>
        <v>17</v>
      </c>
      <c r="C40" s="30" t="s">
        <v>164</v>
      </c>
      <c r="D40" s="28" t="s">
        <v>1</v>
      </c>
      <c r="E40" s="28">
        <v>156</v>
      </c>
      <c r="F40" s="127"/>
      <c r="G40" s="125"/>
      <c r="H40" s="128"/>
    </row>
    <row r="41" spans="1:8" s="15" customFormat="1" ht="12.75">
      <c r="A41" s="27"/>
      <c r="B41" s="123">
        <f t="shared" si="0"/>
        <v>18</v>
      </c>
      <c r="C41" s="30" t="s">
        <v>165</v>
      </c>
      <c r="D41" s="28" t="s">
        <v>1</v>
      </c>
      <c r="E41" s="28">
        <v>80</v>
      </c>
      <c r="F41" s="127"/>
      <c r="G41" s="125"/>
      <c r="H41" s="128"/>
    </row>
    <row r="42" spans="1:8" s="15" customFormat="1" ht="12.75">
      <c r="A42" s="27"/>
      <c r="B42" s="123">
        <f t="shared" si="0"/>
        <v>19</v>
      </c>
      <c r="C42" s="30" t="s">
        <v>138</v>
      </c>
      <c r="D42" s="28" t="s">
        <v>1</v>
      </c>
      <c r="E42" s="28">
        <v>240</v>
      </c>
      <c r="F42" s="127"/>
      <c r="G42" s="125"/>
      <c r="H42" s="128"/>
    </row>
    <row r="43" spans="1:8" s="15" customFormat="1" ht="12.75">
      <c r="A43" s="27"/>
      <c r="B43" s="123">
        <f t="shared" si="0"/>
        <v>20</v>
      </c>
      <c r="C43" s="30" t="s">
        <v>137</v>
      </c>
      <c r="D43" s="28" t="s">
        <v>1</v>
      </c>
      <c r="E43" s="28">
        <v>72</v>
      </c>
      <c r="F43" s="127"/>
      <c r="G43" s="125"/>
      <c r="H43" s="128"/>
    </row>
    <row r="44" spans="1:8" s="47" customFormat="1" ht="12.75" customHeight="1">
      <c r="A44" s="27"/>
      <c r="B44" s="123">
        <f t="shared" si="0"/>
        <v>21</v>
      </c>
      <c r="C44" s="30" t="s">
        <v>136</v>
      </c>
      <c r="D44" s="28" t="s">
        <v>1</v>
      </c>
      <c r="E44" s="28">
        <v>24</v>
      </c>
      <c r="F44" s="58"/>
      <c r="G44" s="125"/>
      <c r="H44" s="126"/>
    </row>
    <row r="45" spans="1:8" s="47" customFormat="1" ht="12.75">
      <c r="A45" s="27"/>
      <c r="B45" s="123">
        <f t="shared" si="0"/>
        <v>22</v>
      </c>
      <c r="C45" s="30" t="s">
        <v>166</v>
      </c>
      <c r="D45" s="28" t="s">
        <v>1</v>
      </c>
      <c r="E45" s="28">
        <v>210</v>
      </c>
      <c r="F45" s="58"/>
      <c r="G45" s="125"/>
      <c r="H45" s="126"/>
    </row>
    <row r="46" spans="1:8" s="47" customFormat="1" ht="12.75">
      <c r="A46" s="27"/>
      <c r="B46" s="123">
        <f t="shared" si="0"/>
        <v>23</v>
      </c>
      <c r="C46" s="30" t="s">
        <v>167</v>
      </c>
      <c r="D46" s="28" t="s">
        <v>1</v>
      </c>
      <c r="E46" s="28">
        <v>2100</v>
      </c>
      <c r="F46" s="58"/>
      <c r="G46" s="125"/>
      <c r="H46" s="126"/>
    </row>
    <row r="47" spans="1:8" s="15" customFormat="1" ht="12.75">
      <c r="A47" s="27"/>
      <c r="B47" s="123">
        <f t="shared" si="0"/>
        <v>24</v>
      </c>
      <c r="C47" s="30" t="s">
        <v>168</v>
      </c>
      <c r="D47" s="28" t="s">
        <v>12</v>
      </c>
      <c r="E47" s="28">
        <v>55</v>
      </c>
      <c r="F47" s="127"/>
      <c r="G47" s="125"/>
      <c r="H47" s="128"/>
    </row>
    <row r="48" spans="1:8" s="15" customFormat="1" ht="12.75">
      <c r="A48" s="27"/>
      <c r="B48" s="123">
        <f t="shared" si="0"/>
        <v>25</v>
      </c>
      <c r="C48" s="30" t="s">
        <v>169</v>
      </c>
      <c r="D48" s="28" t="s">
        <v>1</v>
      </c>
      <c r="E48" s="28">
        <v>54</v>
      </c>
      <c r="F48" s="127"/>
      <c r="G48" s="125"/>
      <c r="H48" s="128"/>
    </row>
    <row r="49" spans="1:8" s="47" customFormat="1" ht="12.75">
      <c r="A49" s="27"/>
      <c r="B49" s="123">
        <f t="shared" si="0"/>
        <v>26</v>
      </c>
      <c r="C49" s="30" t="s">
        <v>170</v>
      </c>
      <c r="D49" s="28" t="s">
        <v>12</v>
      </c>
      <c r="E49" s="28">
        <v>30</v>
      </c>
      <c r="F49" s="58"/>
      <c r="G49" s="125"/>
      <c r="H49" s="128"/>
    </row>
    <row r="50" spans="1:8" s="15" customFormat="1" ht="12.75">
      <c r="A50" s="27"/>
      <c r="B50" s="123">
        <f t="shared" si="0"/>
        <v>27</v>
      </c>
      <c r="C50" s="30" t="s">
        <v>171</v>
      </c>
      <c r="D50" s="28" t="s">
        <v>1</v>
      </c>
      <c r="E50" s="28">
        <v>80</v>
      </c>
      <c r="F50" s="127"/>
      <c r="G50" s="125"/>
      <c r="H50" s="128"/>
    </row>
    <row r="51" spans="1:8" s="131" customFormat="1" ht="12.75">
      <c r="A51" s="27"/>
      <c r="B51" s="123">
        <f t="shared" si="0"/>
        <v>28</v>
      </c>
      <c r="C51" s="30" t="s">
        <v>127</v>
      </c>
      <c r="D51" s="28" t="s">
        <v>12</v>
      </c>
      <c r="E51" s="28">
        <v>11</v>
      </c>
      <c r="F51" s="58"/>
      <c r="G51" s="125"/>
      <c r="H51" s="130"/>
    </row>
    <row r="52" spans="1:8" s="131" customFormat="1" ht="12.75">
      <c r="A52" s="27"/>
      <c r="B52" s="123">
        <f t="shared" si="0"/>
        <v>29</v>
      </c>
      <c r="C52" s="30" t="s">
        <v>172</v>
      </c>
      <c r="D52" s="28" t="s">
        <v>1</v>
      </c>
      <c r="E52" s="28">
        <v>25</v>
      </c>
      <c r="F52" s="58"/>
      <c r="G52" s="125"/>
      <c r="H52" s="130"/>
    </row>
    <row r="53" spans="1:8" s="15" customFormat="1" ht="12.75">
      <c r="A53" s="27"/>
      <c r="B53" s="123">
        <f t="shared" si="0"/>
        <v>30</v>
      </c>
      <c r="C53" s="30" t="s">
        <v>173</v>
      </c>
      <c r="D53" s="28" t="s">
        <v>1</v>
      </c>
      <c r="E53" s="28">
        <v>20</v>
      </c>
      <c r="F53" s="127"/>
      <c r="G53" s="125"/>
      <c r="H53" s="128"/>
    </row>
    <row r="54" spans="1:8" s="15" customFormat="1" ht="12.75">
      <c r="A54" s="27"/>
      <c r="B54" s="123">
        <f t="shared" si="0"/>
        <v>31</v>
      </c>
      <c r="C54" s="30" t="s">
        <v>174</v>
      </c>
      <c r="D54" s="28" t="s">
        <v>1</v>
      </c>
      <c r="E54" s="28">
        <v>40</v>
      </c>
      <c r="F54" s="127"/>
      <c r="G54" s="125"/>
      <c r="H54" s="128"/>
    </row>
    <row r="55" spans="1:8" s="15" customFormat="1" ht="12.75">
      <c r="A55" s="27"/>
      <c r="B55" s="123">
        <f t="shared" si="0"/>
        <v>32</v>
      </c>
      <c r="C55" s="30" t="s">
        <v>175</v>
      </c>
      <c r="D55" s="28" t="s">
        <v>176</v>
      </c>
      <c r="E55" s="28">
        <v>20</v>
      </c>
      <c r="F55" s="127"/>
      <c r="G55" s="125"/>
      <c r="H55" s="128"/>
    </row>
    <row r="56" spans="1:8" s="15" customFormat="1" ht="15.75" customHeight="1">
      <c r="A56" s="27"/>
      <c r="B56" s="123">
        <f t="shared" si="0"/>
        <v>33</v>
      </c>
      <c r="C56" s="30" t="s">
        <v>177</v>
      </c>
      <c r="D56" s="28" t="s">
        <v>1</v>
      </c>
      <c r="E56" s="28">
        <v>1250</v>
      </c>
      <c r="F56" s="58"/>
      <c r="G56" s="125"/>
      <c r="H56" s="128"/>
    </row>
    <row r="57" spans="1:8" s="15" customFormat="1" ht="15.75" customHeight="1">
      <c r="A57" s="47"/>
      <c r="B57" s="287" t="s">
        <v>178</v>
      </c>
      <c r="C57" s="288"/>
      <c r="D57" s="141"/>
      <c r="E57" s="141"/>
      <c r="F57" s="141"/>
      <c r="G57" s="141"/>
      <c r="H57" s="132"/>
    </row>
    <row r="58" spans="1:8" s="15" customFormat="1" ht="15.75" customHeight="1">
      <c r="A58" s="27"/>
      <c r="B58" s="28">
        <v>34</v>
      </c>
      <c r="C58" s="133" t="s">
        <v>179</v>
      </c>
      <c r="D58" s="134" t="s">
        <v>1</v>
      </c>
      <c r="E58" s="28">
        <v>405</v>
      </c>
      <c r="F58" s="135"/>
      <c r="G58" s="136"/>
      <c r="H58" s="128"/>
    </row>
    <row r="59" spans="1:8" s="15" customFormat="1" ht="15.75" customHeight="1">
      <c r="A59" s="27"/>
      <c r="B59" s="28">
        <f aca="true" t="shared" si="1" ref="B59:B66">B58+1</f>
        <v>35</v>
      </c>
      <c r="C59" s="133" t="s">
        <v>180</v>
      </c>
      <c r="D59" s="134" t="s">
        <v>1</v>
      </c>
      <c r="E59" s="28">
        <v>405</v>
      </c>
      <c r="F59" s="135"/>
      <c r="G59" s="136"/>
      <c r="H59" s="128"/>
    </row>
    <row r="60" spans="1:8" s="15" customFormat="1" ht="15.75" customHeight="1">
      <c r="A60" s="27"/>
      <c r="B60" s="28">
        <f t="shared" si="1"/>
        <v>36</v>
      </c>
      <c r="C60" s="133" t="s">
        <v>181</v>
      </c>
      <c r="D60" s="134" t="s">
        <v>1</v>
      </c>
      <c r="E60" s="28">
        <v>300</v>
      </c>
      <c r="F60" s="135"/>
      <c r="G60" s="136"/>
      <c r="H60" s="128"/>
    </row>
    <row r="61" spans="1:8" s="15" customFormat="1" ht="15.75" customHeight="1">
      <c r="A61" s="27"/>
      <c r="B61" s="28">
        <f t="shared" si="1"/>
        <v>37</v>
      </c>
      <c r="C61" s="133" t="s">
        <v>182</v>
      </c>
      <c r="D61" s="134" t="s">
        <v>1</v>
      </c>
      <c r="E61" s="28">
        <v>405</v>
      </c>
      <c r="F61" s="135"/>
      <c r="G61" s="136"/>
      <c r="H61" s="128"/>
    </row>
    <row r="62" spans="1:8" s="15" customFormat="1" ht="15.75" customHeight="1">
      <c r="A62" s="27"/>
      <c r="B62" s="28">
        <f t="shared" si="1"/>
        <v>38</v>
      </c>
      <c r="C62" s="133" t="s">
        <v>183</v>
      </c>
      <c r="D62" s="134" t="s">
        <v>12</v>
      </c>
      <c r="E62" s="28">
        <v>200</v>
      </c>
      <c r="F62" s="135"/>
      <c r="G62" s="58"/>
      <c r="H62" s="128"/>
    </row>
    <row r="63" spans="1:8" s="15" customFormat="1" ht="15.75" customHeight="1">
      <c r="A63" s="27"/>
      <c r="B63" s="28">
        <f t="shared" si="1"/>
        <v>39</v>
      </c>
      <c r="C63" s="133" t="s">
        <v>184</v>
      </c>
      <c r="D63" s="134" t="s">
        <v>12</v>
      </c>
      <c r="E63" s="28">
        <v>38</v>
      </c>
      <c r="F63" s="135"/>
      <c r="G63" s="58"/>
      <c r="H63" s="128"/>
    </row>
    <row r="64" spans="1:8" s="15" customFormat="1" ht="15.75" customHeight="1">
      <c r="A64" s="27"/>
      <c r="B64" s="28">
        <f t="shared" si="1"/>
        <v>40</v>
      </c>
      <c r="C64" s="133" t="s">
        <v>185</v>
      </c>
      <c r="D64" s="134" t="s">
        <v>12</v>
      </c>
      <c r="E64" s="134">
        <v>50</v>
      </c>
      <c r="F64" s="137"/>
      <c r="G64" s="58"/>
      <c r="H64" s="128"/>
    </row>
    <row r="65" spans="1:8" s="15" customFormat="1" ht="15.75" customHeight="1">
      <c r="A65" s="27"/>
      <c r="B65" s="28">
        <f t="shared" si="1"/>
        <v>41</v>
      </c>
      <c r="C65" s="133" t="s">
        <v>186</v>
      </c>
      <c r="D65" s="134" t="s">
        <v>1</v>
      </c>
      <c r="E65" s="134">
        <v>50</v>
      </c>
      <c r="F65" s="135"/>
      <c r="G65" s="58"/>
      <c r="H65" s="128"/>
    </row>
    <row r="66" spans="1:8" s="15" customFormat="1" ht="26.25">
      <c r="A66" s="27"/>
      <c r="B66" s="28">
        <f t="shared" si="1"/>
        <v>42</v>
      </c>
      <c r="C66" s="138" t="s">
        <v>187</v>
      </c>
      <c r="D66" s="134" t="s">
        <v>188</v>
      </c>
      <c r="E66" s="134">
        <v>100</v>
      </c>
      <c r="F66" s="58"/>
      <c r="G66" s="58"/>
      <c r="H66" s="128"/>
    </row>
    <row r="67" spans="1:8" s="15" customFormat="1" ht="18" customHeight="1">
      <c r="A67" s="14"/>
      <c r="B67" s="251" t="s">
        <v>13</v>
      </c>
      <c r="C67" s="252"/>
      <c r="D67" s="252"/>
      <c r="E67" s="252"/>
      <c r="F67" s="253"/>
      <c r="G67" s="139"/>
      <c r="H67" s="139"/>
    </row>
    <row r="68" spans="1:8" s="15" customFormat="1" ht="17.25" customHeight="1">
      <c r="A68" s="14"/>
      <c r="B68" s="251" t="s">
        <v>145</v>
      </c>
      <c r="C68" s="252"/>
      <c r="D68" s="252"/>
      <c r="E68" s="252"/>
      <c r="F68" s="253"/>
      <c r="G68" s="139"/>
      <c r="H68" s="139"/>
    </row>
    <row r="69" spans="1:8" s="15" customFormat="1" ht="17.25" customHeight="1">
      <c r="A69" s="71"/>
      <c r="B69" s="251" t="s">
        <v>198</v>
      </c>
      <c r="C69" s="252"/>
      <c r="D69" s="252"/>
      <c r="E69" s="252"/>
      <c r="F69" s="253"/>
      <c r="G69" s="281"/>
      <c r="H69" s="282"/>
    </row>
    <row r="72" spans="2:9" ht="14.25">
      <c r="B72" s="273" t="s">
        <v>196</v>
      </c>
      <c r="C72" s="274"/>
      <c r="D72" s="274"/>
      <c r="E72" s="274"/>
      <c r="F72" s="274"/>
      <c r="G72" s="274"/>
      <c r="H72" s="274"/>
      <c r="I72" s="96"/>
    </row>
    <row r="73" spans="2:9" ht="20.25" customHeight="1">
      <c r="B73" s="275"/>
      <c r="C73" s="276"/>
      <c r="D73" s="276"/>
      <c r="E73" s="276"/>
      <c r="F73" s="276"/>
      <c r="G73" s="276"/>
      <c r="H73" s="276"/>
      <c r="I73" s="99"/>
    </row>
    <row r="74" spans="2:9" ht="14.25">
      <c r="B74" s="267" t="s">
        <v>361</v>
      </c>
      <c r="C74" s="268"/>
      <c r="D74" s="268"/>
      <c r="E74" s="268"/>
      <c r="F74" s="268"/>
      <c r="G74" s="268"/>
      <c r="H74" s="268"/>
      <c r="I74" s="269"/>
    </row>
    <row r="75" spans="2:9" ht="14.25">
      <c r="B75" s="270"/>
      <c r="C75" s="268"/>
      <c r="D75" s="268"/>
      <c r="E75" s="268"/>
      <c r="F75" s="268"/>
      <c r="G75" s="268"/>
      <c r="H75" s="268"/>
      <c r="I75" s="269"/>
    </row>
    <row r="76" spans="2:9" ht="41.25" customHeight="1">
      <c r="B76" s="271" t="s">
        <v>197</v>
      </c>
      <c r="C76" s="272"/>
      <c r="D76" s="272"/>
      <c r="E76" s="272"/>
      <c r="F76" s="272"/>
      <c r="G76" s="272"/>
      <c r="H76" s="272"/>
      <c r="I76" s="97"/>
    </row>
    <row r="77" spans="2:9" ht="14.25">
      <c r="B77" s="85"/>
      <c r="C77" s="86"/>
      <c r="D77" s="86"/>
      <c r="E77" s="86"/>
      <c r="F77" s="86"/>
      <c r="G77" s="86"/>
      <c r="H77" s="86"/>
      <c r="I77" s="86"/>
    </row>
    <row r="79" spans="6:8" ht="14.25">
      <c r="F79" s="2"/>
      <c r="G79" s="1" t="s">
        <v>15</v>
      </c>
      <c r="H79" s="2"/>
    </row>
    <row r="80" spans="6:8" ht="14.25">
      <c r="F80" s="2"/>
      <c r="G80" s="2" t="s">
        <v>16</v>
      </c>
      <c r="H80" s="2"/>
    </row>
  </sheetData>
  <sheetProtection/>
  <mergeCells count="11">
    <mergeCell ref="B76:H76"/>
    <mergeCell ref="B67:F67"/>
    <mergeCell ref="B68:F68"/>
    <mergeCell ref="B69:F69"/>
    <mergeCell ref="G69:H69"/>
    <mergeCell ref="A14:H14"/>
    <mergeCell ref="A16:G16"/>
    <mergeCell ref="B23:C23"/>
    <mergeCell ref="B57:C57"/>
    <mergeCell ref="B72:H73"/>
    <mergeCell ref="B74:I75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20"/>
  <sheetViews>
    <sheetView zoomScale="85" zoomScaleNormal="85" zoomScalePageLayoutView="0" workbookViewId="0" topLeftCell="A292">
      <selection activeCell="B309" sqref="B309:F309"/>
    </sheetView>
  </sheetViews>
  <sheetFormatPr defaultColWidth="9.140625" defaultRowHeight="15"/>
  <cols>
    <col min="1" max="1" width="3.7109375" style="76" customWidth="1"/>
    <col min="2" max="2" width="7.421875" style="76" customWidth="1"/>
    <col min="3" max="3" width="56.00390625" style="76" bestFit="1" customWidth="1"/>
    <col min="4" max="4" width="11.7109375" style="76" customWidth="1"/>
    <col min="5" max="5" width="11.28125" style="76" customWidth="1"/>
    <col min="6" max="6" width="12.28125" style="76" customWidth="1"/>
    <col min="7" max="7" width="9.140625" style="76" customWidth="1"/>
    <col min="8" max="8" width="7.00390625" style="76" customWidth="1"/>
    <col min="9" max="16384" width="9.140625" style="76" customWidth="1"/>
  </cols>
  <sheetData>
    <row r="2" spans="4:8" ht="14.25">
      <c r="D2" s="31" t="s">
        <v>11</v>
      </c>
      <c r="E2" s="33"/>
      <c r="F2" s="33"/>
      <c r="G2" s="33"/>
      <c r="H2" s="33"/>
    </row>
    <row r="3" spans="4:8" ht="11.25" customHeight="1">
      <c r="D3" s="34"/>
      <c r="E3" s="33"/>
      <c r="F3" s="33"/>
      <c r="G3" s="33"/>
      <c r="H3" s="33"/>
    </row>
    <row r="4" spans="1:8" s="87" customFormat="1" ht="14.25">
      <c r="A4" s="87" t="s">
        <v>10</v>
      </c>
      <c r="D4" s="35" t="s">
        <v>20</v>
      </c>
      <c r="E4" s="33"/>
      <c r="F4" s="33"/>
      <c r="G4" s="33"/>
      <c r="H4" s="33"/>
    </row>
    <row r="5" spans="1:8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  <c r="H5" s="33"/>
    </row>
    <row r="6" spans="1:8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  <c r="H6" s="33"/>
    </row>
    <row r="7" spans="1:8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  <c r="H7" s="33"/>
    </row>
    <row r="8" spans="1:8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  <c r="H8" s="33"/>
    </row>
    <row r="9" spans="1:8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  <c r="H9" s="33"/>
    </row>
    <row r="10" spans="1:8" s="15" customFormat="1" ht="12.75">
      <c r="A10" s="14"/>
      <c r="B10" s="14"/>
      <c r="C10" s="14"/>
      <c r="D10" s="39" t="s">
        <v>81</v>
      </c>
      <c r="E10" s="33"/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5" ht="16.5" customHeight="1"/>
    <row r="16" spans="1:8" s="15" customFormat="1" ht="14.25">
      <c r="A16" s="297" t="s">
        <v>199</v>
      </c>
      <c r="B16" s="298"/>
      <c r="C16" s="298"/>
      <c r="D16" s="298"/>
      <c r="E16" s="298"/>
      <c r="F16" s="298"/>
      <c r="G16" s="298"/>
      <c r="H16" s="299"/>
    </row>
    <row r="17" spans="1:8" s="15" customFormat="1" ht="60" customHeight="1">
      <c r="A17" s="297" t="s">
        <v>200</v>
      </c>
      <c r="B17" s="300"/>
      <c r="C17" s="300"/>
      <c r="D17" s="300"/>
      <c r="E17" s="300"/>
      <c r="F17" s="300"/>
      <c r="G17" s="300"/>
      <c r="H17" s="144"/>
    </row>
    <row r="18" spans="1:8" s="15" customFormat="1" ht="12.75" customHeight="1">
      <c r="A18" s="142"/>
      <c r="B18" s="143"/>
      <c r="C18" s="143"/>
      <c r="D18" s="143"/>
      <c r="E18" s="143"/>
      <c r="F18" s="143"/>
      <c r="G18" s="143"/>
      <c r="H18" s="144"/>
    </row>
    <row r="19" spans="1:7" s="15" customFormat="1" ht="28.5" customHeight="1">
      <c r="A19" s="301" t="s">
        <v>201</v>
      </c>
      <c r="B19" s="302"/>
      <c r="C19" s="302"/>
      <c r="D19" s="302"/>
      <c r="E19" s="302"/>
      <c r="F19" s="302"/>
      <c r="G19" s="302"/>
    </row>
    <row r="20" spans="1:7" s="15" customFormat="1" ht="18.75" customHeight="1">
      <c r="A20" s="227"/>
      <c r="B20" s="228"/>
      <c r="C20" s="228"/>
      <c r="D20" s="228"/>
      <c r="E20" s="228"/>
      <c r="F20" s="228"/>
      <c r="G20" s="228"/>
    </row>
    <row r="21" spans="1:7" s="15" customFormat="1" ht="49.5" customHeight="1">
      <c r="A21" s="145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78</v>
      </c>
      <c r="G21" s="57" t="s">
        <v>105</v>
      </c>
    </row>
    <row r="22" spans="1:7" s="15" customFormat="1" ht="27.75" customHeight="1">
      <c r="A22" s="227"/>
      <c r="B22" s="285" t="s">
        <v>202</v>
      </c>
      <c r="C22" s="293"/>
      <c r="D22" s="229"/>
      <c r="E22" s="229"/>
      <c r="F22" s="229"/>
      <c r="G22" s="230"/>
    </row>
    <row r="23" spans="1:7" s="15" customFormat="1" ht="33.75" customHeight="1">
      <c r="A23" s="145"/>
      <c r="B23" s="111">
        <v>1</v>
      </c>
      <c r="C23" s="116" t="s">
        <v>203</v>
      </c>
      <c r="D23" s="111" t="s">
        <v>204</v>
      </c>
      <c r="E23" s="111">
        <v>2700</v>
      </c>
      <c r="F23" s="113"/>
      <c r="G23" s="114"/>
    </row>
    <row r="24" spans="1:7" s="15" customFormat="1" ht="45.75" customHeight="1">
      <c r="A24" s="145"/>
      <c r="B24" s="111">
        <f aca="true" t="shared" si="0" ref="B24:B29">1+B23</f>
        <v>2</v>
      </c>
      <c r="C24" s="116" t="s">
        <v>205</v>
      </c>
      <c r="D24" s="111" t="s">
        <v>151</v>
      </c>
      <c r="E24" s="111">
        <v>600</v>
      </c>
      <c r="F24" s="113"/>
      <c r="G24" s="114"/>
    </row>
    <row r="25" spans="1:7" s="15" customFormat="1" ht="24.75" customHeight="1">
      <c r="A25" s="145"/>
      <c r="B25" s="111">
        <f t="shared" si="0"/>
        <v>3</v>
      </c>
      <c r="C25" s="116" t="s">
        <v>206</v>
      </c>
      <c r="D25" s="111" t="s">
        <v>1</v>
      </c>
      <c r="E25" s="111">
        <v>800</v>
      </c>
      <c r="F25" s="113"/>
      <c r="G25" s="114"/>
    </row>
    <row r="26" spans="1:7" s="15" customFormat="1" ht="24.75" customHeight="1">
      <c r="A26" s="145"/>
      <c r="B26" s="111">
        <f t="shared" si="0"/>
        <v>4</v>
      </c>
      <c r="C26" s="116" t="s">
        <v>207</v>
      </c>
      <c r="D26" s="111" t="s">
        <v>1</v>
      </c>
      <c r="E26" s="111">
        <v>500</v>
      </c>
      <c r="F26" s="113"/>
      <c r="G26" s="114"/>
    </row>
    <row r="27" spans="1:7" s="15" customFormat="1" ht="24.75" customHeight="1">
      <c r="A27" s="145"/>
      <c r="B27" s="111">
        <f t="shared" si="0"/>
        <v>5</v>
      </c>
      <c r="C27" s="116" t="s">
        <v>208</v>
      </c>
      <c r="D27" s="111" t="s">
        <v>1</v>
      </c>
      <c r="E27" s="111">
        <v>200</v>
      </c>
      <c r="F27" s="113"/>
      <c r="G27" s="114"/>
    </row>
    <row r="28" spans="1:7" s="15" customFormat="1" ht="24.75" customHeight="1">
      <c r="A28" s="145"/>
      <c r="B28" s="111">
        <f t="shared" si="0"/>
        <v>6</v>
      </c>
      <c r="C28" s="116" t="s">
        <v>209</v>
      </c>
      <c r="D28" s="111" t="s">
        <v>1</v>
      </c>
      <c r="E28" s="111">
        <v>1000</v>
      </c>
      <c r="F28" s="113"/>
      <c r="G28" s="114"/>
    </row>
    <row r="29" spans="1:10" s="15" customFormat="1" ht="24.75" customHeight="1">
      <c r="A29" s="145"/>
      <c r="B29" s="111">
        <f t="shared" si="0"/>
        <v>7</v>
      </c>
      <c r="C29" s="116" t="s">
        <v>210</v>
      </c>
      <c r="D29" s="111" t="s">
        <v>1</v>
      </c>
      <c r="E29" s="111">
        <v>500</v>
      </c>
      <c r="F29" s="113"/>
      <c r="G29" s="114"/>
      <c r="H29" s="146"/>
      <c r="I29" s="146"/>
      <c r="J29" s="146"/>
    </row>
    <row r="30" spans="1:9" s="15" customFormat="1" ht="24.75" customHeight="1">
      <c r="A30" s="145"/>
      <c r="B30" s="294" t="s">
        <v>211</v>
      </c>
      <c r="C30" s="295"/>
      <c r="D30" s="147"/>
      <c r="E30" s="147"/>
      <c r="F30" s="147"/>
      <c r="G30" s="148"/>
      <c r="I30" s="146"/>
    </row>
    <row r="31" spans="1:8" s="47" customFormat="1" ht="27.75" customHeight="1">
      <c r="A31" s="149"/>
      <c r="B31" s="150">
        <v>8</v>
      </c>
      <c r="C31" s="30" t="s">
        <v>212</v>
      </c>
      <c r="D31" s="28" t="s">
        <v>1</v>
      </c>
      <c r="E31" s="28">
        <v>30</v>
      </c>
      <c r="F31" s="151"/>
      <c r="G31" s="151"/>
      <c r="H31" s="152"/>
    </row>
    <row r="32" spans="1:8" s="47" customFormat="1" ht="26.25">
      <c r="A32" s="149"/>
      <c r="B32" s="150">
        <f aca="true" t="shared" si="1" ref="B32:B54">1+B31</f>
        <v>9</v>
      </c>
      <c r="C32" s="153" t="s">
        <v>213</v>
      </c>
      <c r="D32" s="28" t="s">
        <v>214</v>
      </c>
      <c r="E32" s="28">
        <v>52</v>
      </c>
      <c r="F32" s="151"/>
      <c r="G32" s="151"/>
      <c r="H32" s="152"/>
    </row>
    <row r="33" spans="1:8" s="47" customFormat="1" ht="12.75">
      <c r="A33" s="149"/>
      <c r="B33" s="150">
        <f t="shared" si="1"/>
        <v>10</v>
      </c>
      <c r="C33" s="30" t="s">
        <v>215</v>
      </c>
      <c r="D33" s="28" t="s">
        <v>1</v>
      </c>
      <c r="E33" s="28">
        <v>100</v>
      </c>
      <c r="F33" s="151"/>
      <c r="G33" s="151"/>
      <c r="H33" s="152"/>
    </row>
    <row r="34" spans="1:8" s="47" customFormat="1" ht="12.75">
      <c r="A34" s="149"/>
      <c r="B34" s="150">
        <f t="shared" si="1"/>
        <v>11</v>
      </c>
      <c r="C34" s="30" t="s">
        <v>216</v>
      </c>
      <c r="D34" s="28" t="s">
        <v>1</v>
      </c>
      <c r="E34" s="28">
        <v>120</v>
      </c>
      <c r="F34" s="151"/>
      <c r="G34" s="151"/>
      <c r="H34" s="152"/>
    </row>
    <row r="35" spans="1:8" s="47" customFormat="1" ht="12.75">
      <c r="A35" s="149"/>
      <c r="B35" s="150">
        <f t="shared" si="1"/>
        <v>12</v>
      </c>
      <c r="C35" s="154" t="s">
        <v>217</v>
      </c>
      <c r="D35" s="28" t="s">
        <v>1</v>
      </c>
      <c r="E35" s="28">
        <v>50</v>
      </c>
      <c r="F35" s="151"/>
      <c r="G35" s="151"/>
      <c r="H35" s="152"/>
    </row>
    <row r="36" spans="1:8" s="47" customFormat="1" ht="12.75">
      <c r="A36" s="149"/>
      <c r="B36" s="150">
        <f t="shared" si="1"/>
        <v>13</v>
      </c>
      <c r="C36" s="155" t="s">
        <v>218</v>
      </c>
      <c r="D36" s="28" t="s">
        <v>1</v>
      </c>
      <c r="E36" s="28">
        <v>50</v>
      </c>
      <c r="F36" s="151"/>
      <c r="G36" s="151"/>
      <c r="H36" s="152"/>
    </row>
    <row r="37" spans="1:8" s="47" customFormat="1" ht="27" customHeight="1">
      <c r="A37" s="149"/>
      <c r="B37" s="150">
        <f t="shared" si="1"/>
        <v>14</v>
      </c>
      <c r="C37" s="154" t="s">
        <v>219</v>
      </c>
      <c r="D37" s="28" t="s">
        <v>1</v>
      </c>
      <c r="E37" s="28">
        <v>60</v>
      </c>
      <c r="F37" s="151"/>
      <c r="G37" s="151"/>
      <c r="H37" s="152"/>
    </row>
    <row r="38" spans="1:8" s="47" customFormat="1" ht="30" customHeight="1">
      <c r="A38" s="149"/>
      <c r="B38" s="150">
        <f t="shared" si="1"/>
        <v>15</v>
      </c>
      <c r="C38" s="156" t="s">
        <v>220</v>
      </c>
      <c r="D38" s="28" t="s">
        <v>1</v>
      </c>
      <c r="E38" s="28">
        <v>58</v>
      </c>
      <c r="F38" s="151"/>
      <c r="G38" s="151"/>
      <c r="H38" s="152"/>
    </row>
    <row r="39" spans="1:8" s="47" customFormat="1" ht="39">
      <c r="A39" s="149"/>
      <c r="B39" s="150">
        <f t="shared" si="1"/>
        <v>16</v>
      </c>
      <c r="C39" s="156" t="s">
        <v>221</v>
      </c>
      <c r="D39" s="28" t="s">
        <v>1</v>
      </c>
      <c r="E39" s="28">
        <v>20</v>
      </c>
      <c r="F39" s="151"/>
      <c r="G39" s="151"/>
      <c r="H39" s="152"/>
    </row>
    <row r="40" spans="1:8" s="47" customFormat="1" ht="12.75">
      <c r="A40" s="149"/>
      <c r="B40" s="150">
        <f t="shared" si="1"/>
        <v>17</v>
      </c>
      <c r="C40" s="30" t="s">
        <v>222</v>
      </c>
      <c r="D40" s="28" t="s">
        <v>1</v>
      </c>
      <c r="E40" s="28">
        <v>100</v>
      </c>
      <c r="F40" s="151"/>
      <c r="G40" s="151"/>
      <c r="H40" s="152"/>
    </row>
    <row r="41" spans="1:8" s="47" customFormat="1" ht="26.25">
      <c r="A41" s="149"/>
      <c r="B41" s="150">
        <f t="shared" si="1"/>
        <v>18</v>
      </c>
      <c r="C41" s="156" t="s">
        <v>223</v>
      </c>
      <c r="D41" s="28" t="s">
        <v>151</v>
      </c>
      <c r="E41" s="28">
        <v>15</v>
      </c>
      <c r="F41" s="151"/>
      <c r="G41" s="151"/>
      <c r="H41" s="152"/>
    </row>
    <row r="42" spans="1:8" s="47" customFormat="1" ht="12.75">
      <c r="A42" s="149"/>
      <c r="B42" s="150">
        <f t="shared" si="1"/>
        <v>19</v>
      </c>
      <c r="C42" s="30" t="s">
        <v>224</v>
      </c>
      <c r="D42" s="68" t="s">
        <v>1</v>
      </c>
      <c r="E42" s="68">
        <v>20</v>
      </c>
      <c r="F42" s="157"/>
      <c r="G42" s="151"/>
      <c r="H42" s="152"/>
    </row>
    <row r="43" spans="1:8" s="47" customFormat="1" ht="26.25">
      <c r="A43" s="149"/>
      <c r="B43" s="150">
        <f>1+B42</f>
        <v>20</v>
      </c>
      <c r="C43" s="156" t="s">
        <v>225</v>
      </c>
      <c r="D43" s="28" t="s">
        <v>1</v>
      </c>
      <c r="E43" s="28">
        <v>2</v>
      </c>
      <c r="F43" s="151"/>
      <c r="G43" s="151"/>
      <c r="H43" s="152"/>
    </row>
    <row r="44" spans="1:8" s="160" customFormat="1" ht="42.75" customHeight="1">
      <c r="A44" s="158"/>
      <c r="B44" s="150">
        <f t="shared" si="1"/>
        <v>21</v>
      </c>
      <c r="C44" s="154" t="s">
        <v>226</v>
      </c>
      <c r="D44" s="28" t="s">
        <v>1</v>
      </c>
      <c r="E44" s="28">
        <v>1</v>
      </c>
      <c r="F44" s="151"/>
      <c r="G44" s="151"/>
      <c r="H44" s="159"/>
    </row>
    <row r="45" spans="1:8" s="47" customFormat="1" ht="12.75">
      <c r="A45" s="149"/>
      <c r="B45" s="150">
        <f t="shared" si="1"/>
        <v>22</v>
      </c>
      <c r="C45" s="161" t="s">
        <v>227</v>
      </c>
      <c r="D45" s="28" t="s">
        <v>1</v>
      </c>
      <c r="E45" s="28">
        <v>10</v>
      </c>
      <c r="F45" s="151"/>
      <c r="G45" s="151"/>
      <c r="H45" s="152"/>
    </row>
    <row r="46" spans="1:8" s="47" customFormat="1" ht="38.25" customHeight="1">
      <c r="A46" s="149"/>
      <c r="B46" s="150">
        <f t="shared" si="1"/>
        <v>23</v>
      </c>
      <c r="C46" s="156" t="s">
        <v>228</v>
      </c>
      <c r="D46" s="28" t="s">
        <v>1</v>
      </c>
      <c r="E46" s="28">
        <v>4</v>
      </c>
      <c r="F46" s="151"/>
      <c r="G46" s="151"/>
      <c r="H46" s="152"/>
    </row>
    <row r="47" spans="1:8" s="160" customFormat="1" ht="44.25" customHeight="1">
      <c r="A47" s="158"/>
      <c r="B47" s="150">
        <f t="shared" si="1"/>
        <v>24</v>
      </c>
      <c r="C47" s="156" t="s">
        <v>229</v>
      </c>
      <c r="D47" s="28" t="s">
        <v>1</v>
      </c>
      <c r="E47" s="28">
        <v>10</v>
      </c>
      <c r="F47" s="151"/>
      <c r="G47" s="151"/>
      <c r="H47" s="159"/>
    </row>
    <row r="48" spans="1:8" s="160" customFormat="1" ht="30" customHeight="1">
      <c r="A48" s="158"/>
      <c r="B48" s="150">
        <f t="shared" si="1"/>
        <v>25</v>
      </c>
      <c r="C48" s="156" t="s">
        <v>230</v>
      </c>
      <c r="D48" s="28" t="s">
        <v>1</v>
      </c>
      <c r="E48" s="28">
        <v>10</v>
      </c>
      <c r="F48" s="151"/>
      <c r="G48" s="151"/>
      <c r="H48" s="159"/>
    </row>
    <row r="49" spans="1:8" s="47" customFormat="1" ht="12.75">
      <c r="A49" s="149"/>
      <c r="B49" s="150">
        <f t="shared" si="1"/>
        <v>26</v>
      </c>
      <c r="C49" s="30" t="s">
        <v>231</v>
      </c>
      <c r="D49" s="28" t="s">
        <v>1</v>
      </c>
      <c r="E49" s="28">
        <v>5</v>
      </c>
      <c r="F49" s="151"/>
      <c r="G49" s="151"/>
      <c r="H49" s="152"/>
    </row>
    <row r="50" spans="1:8" s="47" customFormat="1" ht="27" customHeight="1">
      <c r="A50" s="149"/>
      <c r="B50" s="150">
        <f t="shared" si="1"/>
        <v>27</v>
      </c>
      <c r="C50" s="156" t="s">
        <v>232</v>
      </c>
      <c r="D50" s="28" t="s">
        <v>1</v>
      </c>
      <c r="E50" s="28">
        <v>10</v>
      </c>
      <c r="F50" s="151"/>
      <c r="G50" s="151"/>
      <c r="H50" s="152"/>
    </row>
    <row r="51" spans="1:8" s="47" customFormat="1" ht="26.25">
      <c r="A51" s="149"/>
      <c r="B51" s="150">
        <f t="shared" si="1"/>
        <v>28</v>
      </c>
      <c r="C51" s="162" t="s">
        <v>233</v>
      </c>
      <c r="D51" s="28" t="s">
        <v>1</v>
      </c>
      <c r="E51" s="163">
        <v>1</v>
      </c>
      <c r="F51" s="164"/>
      <c r="G51" s="164"/>
      <c r="H51" s="152"/>
    </row>
    <row r="52" spans="1:7" s="47" customFormat="1" ht="19.5" customHeight="1">
      <c r="A52" s="149"/>
      <c r="B52" s="150">
        <f t="shared" si="1"/>
        <v>29</v>
      </c>
      <c r="C52" s="165" t="s">
        <v>234</v>
      </c>
      <c r="D52" s="163" t="s">
        <v>1</v>
      </c>
      <c r="E52" s="163">
        <v>3</v>
      </c>
      <c r="F52" s="164"/>
      <c r="G52" s="151"/>
    </row>
    <row r="53" spans="1:7" s="47" customFormat="1" ht="26.25">
      <c r="A53" s="149"/>
      <c r="B53" s="150">
        <f t="shared" si="1"/>
        <v>30</v>
      </c>
      <c r="C53" s="155" t="s">
        <v>235</v>
      </c>
      <c r="D53" s="166" t="s">
        <v>204</v>
      </c>
      <c r="E53" s="166">
        <v>1000</v>
      </c>
      <c r="F53" s="167"/>
      <c r="G53" s="167"/>
    </row>
    <row r="54" spans="1:9" s="47" customFormat="1" ht="53.25" customHeight="1">
      <c r="A54" s="149"/>
      <c r="B54" s="150">
        <f t="shared" si="1"/>
        <v>31</v>
      </c>
      <c r="C54" s="154" t="s">
        <v>236</v>
      </c>
      <c r="D54" s="166" t="s">
        <v>214</v>
      </c>
      <c r="E54" s="166">
        <v>8</v>
      </c>
      <c r="F54" s="167"/>
      <c r="G54" s="167"/>
      <c r="H54" s="168"/>
      <c r="I54" s="168"/>
    </row>
    <row r="55" spans="1:8" s="47" customFormat="1" ht="21.75" customHeight="1">
      <c r="A55" s="149"/>
      <c r="B55" s="294" t="s">
        <v>237</v>
      </c>
      <c r="C55" s="296"/>
      <c r="D55" s="169"/>
      <c r="E55" s="169"/>
      <c r="F55" s="170"/>
      <c r="G55" s="170"/>
      <c r="H55" s="168"/>
    </row>
    <row r="56" spans="1:8" s="173" customFormat="1" ht="45.75" customHeight="1">
      <c r="A56" s="171"/>
      <c r="B56" s="150">
        <v>32</v>
      </c>
      <c r="C56" s="154" t="s">
        <v>238</v>
      </c>
      <c r="D56" s="166" t="s">
        <v>214</v>
      </c>
      <c r="E56" s="166">
        <v>120</v>
      </c>
      <c r="F56" s="167"/>
      <c r="G56" s="167"/>
      <c r="H56" s="172"/>
    </row>
    <row r="57" spans="1:8" s="173" customFormat="1" ht="26.25">
      <c r="A57" s="171"/>
      <c r="B57" s="150">
        <f>1+B56</f>
        <v>33</v>
      </c>
      <c r="C57" s="155" t="s">
        <v>239</v>
      </c>
      <c r="D57" s="166" t="s">
        <v>204</v>
      </c>
      <c r="E57" s="166">
        <v>78</v>
      </c>
      <c r="F57" s="167"/>
      <c r="G57" s="167"/>
      <c r="H57" s="174"/>
    </row>
    <row r="58" spans="1:8" s="173" customFormat="1" ht="26.25">
      <c r="A58" s="171"/>
      <c r="B58" s="150">
        <f>1+B57</f>
        <v>34</v>
      </c>
      <c r="C58" s="154" t="s">
        <v>240</v>
      </c>
      <c r="D58" s="166" t="s">
        <v>214</v>
      </c>
      <c r="E58" s="166">
        <v>25</v>
      </c>
      <c r="F58" s="167"/>
      <c r="G58" s="167"/>
      <c r="H58" s="174"/>
    </row>
    <row r="59" spans="1:8" s="173" customFormat="1" ht="41.25" customHeight="1">
      <c r="A59" s="171"/>
      <c r="B59" s="150">
        <f>1+B58</f>
        <v>35</v>
      </c>
      <c r="C59" s="154" t="s">
        <v>241</v>
      </c>
      <c r="D59" s="166" t="s">
        <v>214</v>
      </c>
      <c r="E59" s="166">
        <v>20</v>
      </c>
      <c r="F59" s="167"/>
      <c r="G59" s="167"/>
      <c r="H59" s="175"/>
    </row>
    <row r="60" spans="1:8" s="173" customFormat="1" ht="26.25">
      <c r="A60" s="171"/>
      <c r="B60" s="150">
        <f>1+B59</f>
        <v>36</v>
      </c>
      <c r="C60" s="154" t="s">
        <v>242</v>
      </c>
      <c r="D60" s="166" t="s">
        <v>1</v>
      </c>
      <c r="E60" s="166">
        <v>270</v>
      </c>
      <c r="F60" s="167"/>
      <c r="G60" s="167"/>
      <c r="H60" s="172"/>
    </row>
    <row r="61" spans="1:10" s="47" customFormat="1" ht="26.25">
      <c r="A61" s="149"/>
      <c r="B61" s="150">
        <f>1+B60</f>
        <v>37</v>
      </c>
      <c r="C61" s="154" t="s">
        <v>243</v>
      </c>
      <c r="D61" s="166" t="s">
        <v>12</v>
      </c>
      <c r="E61" s="166">
        <v>6200</v>
      </c>
      <c r="F61" s="167"/>
      <c r="G61" s="167"/>
      <c r="H61" s="176"/>
      <c r="I61" s="177"/>
      <c r="J61" s="168"/>
    </row>
    <row r="62" spans="1:8" s="131" customFormat="1" ht="18" customHeight="1">
      <c r="A62" s="158"/>
      <c r="B62" s="291" t="s">
        <v>13</v>
      </c>
      <c r="C62" s="292"/>
      <c r="D62" s="292"/>
      <c r="E62" s="292"/>
      <c r="F62" s="292"/>
      <c r="G62" s="59"/>
      <c r="H62" s="159"/>
    </row>
    <row r="63" spans="1:8" s="131" customFormat="1" ht="17.25" customHeight="1">
      <c r="A63" s="158"/>
      <c r="B63" s="291" t="s">
        <v>244</v>
      </c>
      <c r="C63" s="292"/>
      <c r="D63" s="292"/>
      <c r="E63" s="292"/>
      <c r="F63" s="292"/>
      <c r="G63" s="59"/>
      <c r="H63" s="159"/>
    </row>
    <row r="64" spans="1:8" s="131" customFormat="1" ht="18" customHeight="1">
      <c r="A64" s="158"/>
      <c r="B64" s="291" t="s">
        <v>245</v>
      </c>
      <c r="C64" s="292"/>
      <c r="D64" s="292"/>
      <c r="E64" s="292"/>
      <c r="F64" s="292"/>
      <c r="G64" s="59"/>
      <c r="H64" s="159"/>
    </row>
    <row r="65" spans="1:8" s="131" customFormat="1" ht="12.75">
      <c r="A65" s="158"/>
      <c r="B65" s="66"/>
      <c r="C65" s="178"/>
      <c r="D65" s="178"/>
      <c r="E65" s="178"/>
      <c r="F65" s="178"/>
      <c r="G65" s="179"/>
      <c r="H65" s="159"/>
    </row>
    <row r="66" spans="1:8" s="131" customFormat="1" ht="12.75">
      <c r="A66" s="158"/>
      <c r="B66" s="180"/>
      <c r="C66" s="181"/>
      <c r="D66" s="181"/>
      <c r="E66" s="181"/>
      <c r="F66" s="181"/>
      <c r="G66" s="181"/>
      <c r="H66" s="159"/>
    </row>
    <row r="67" spans="1:7" s="47" customFormat="1" ht="12.75">
      <c r="A67" s="105" t="s">
        <v>246</v>
      </c>
      <c r="B67" s="182"/>
      <c r="C67" s="182"/>
      <c r="D67" s="182"/>
      <c r="E67" s="182"/>
      <c r="F67" s="27"/>
      <c r="G67" s="75"/>
    </row>
    <row r="68" spans="1:7" s="131" customFormat="1" ht="36" customHeight="1">
      <c r="A68" s="183"/>
      <c r="B68" s="48" t="s">
        <v>0</v>
      </c>
      <c r="C68" s="48" t="s">
        <v>4</v>
      </c>
      <c r="D68" s="49" t="s">
        <v>2</v>
      </c>
      <c r="E68" s="49" t="s">
        <v>3</v>
      </c>
      <c r="F68" s="26" t="s">
        <v>78</v>
      </c>
      <c r="G68" s="184" t="s">
        <v>79</v>
      </c>
    </row>
    <row r="69" spans="1:7" s="131" customFormat="1" ht="24" customHeight="1">
      <c r="A69" s="183"/>
      <c r="B69" s="28">
        <v>1</v>
      </c>
      <c r="C69" s="30" t="s">
        <v>247</v>
      </c>
      <c r="D69" s="68" t="s">
        <v>1</v>
      </c>
      <c r="E69" s="68">
        <v>320</v>
      </c>
      <c r="F69" s="157"/>
      <c r="G69" s="157"/>
    </row>
    <row r="70" spans="1:7" s="131" customFormat="1" ht="32.25" customHeight="1">
      <c r="A70" s="183"/>
      <c r="B70" s="28">
        <f aca="true" t="shared" si="2" ref="B70:B95">B69+1</f>
        <v>2</v>
      </c>
      <c r="C70" s="30" t="s">
        <v>248</v>
      </c>
      <c r="D70" s="68" t="s">
        <v>1</v>
      </c>
      <c r="E70" s="68">
        <v>300</v>
      </c>
      <c r="F70" s="157"/>
      <c r="G70" s="157"/>
    </row>
    <row r="71" spans="1:7" s="131" customFormat="1" ht="26.25">
      <c r="A71" s="183"/>
      <c r="B71" s="28">
        <f t="shared" si="2"/>
        <v>3</v>
      </c>
      <c r="C71" s="30" t="s">
        <v>249</v>
      </c>
      <c r="D71" s="68" t="s">
        <v>151</v>
      </c>
      <c r="E71" s="68">
        <v>30</v>
      </c>
      <c r="F71" s="157"/>
      <c r="G71" s="157"/>
    </row>
    <row r="72" spans="1:7" s="131" customFormat="1" ht="26.25">
      <c r="A72" s="183"/>
      <c r="B72" s="28">
        <f t="shared" si="2"/>
        <v>4</v>
      </c>
      <c r="C72" s="30" t="s">
        <v>250</v>
      </c>
      <c r="D72" s="68" t="s">
        <v>151</v>
      </c>
      <c r="E72" s="68">
        <v>36</v>
      </c>
      <c r="F72" s="157"/>
      <c r="G72" s="157"/>
    </row>
    <row r="73" spans="1:7" s="131" customFormat="1" ht="21.75" customHeight="1">
      <c r="A73" s="183"/>
      <c r="B73" s="28">
        <f t="shared" si="2"/>
        <v>5</v>
      </c>
      <c r="C73" s="30" t="s">
        <v>212</v>
      </c>
      <c r="D73" s="68" t="s">
        <v>1</v>
      </c>
      <c r="E73" s="68">
        <v>10</v>
      </c>
      <c r="F73" s="157"/>
      <c r="G73" s="157"/>
    </row>
    <row r="74" spans="1:7" s="131" customFormat="1" ht="19.5" customHeight="1">
      <c r="A74" s="183"/>
      <c r="B74" s="28">
        <f t="shared" si="2"/>
        <v>6</v>
      </c>
      <c r="C74" s="156" t="s">
        <v>251</v>
      </c>
      <c r="D74" s="68" t="s">
        <v>1</v>
      </c>
      <c r="E74" s="68">
        <v>20</v>
      </c>
      <c r="F74" s="185"/>
      <c r="G74" s="157"/>
    </row>
    <row r="75" spans="1:7" s="131" customFormat="1" ht="19.5" customHeight="1">
      <c r="A75" s="183"/>
      <c r="B75" s="28">
        <f t="shared" si="2"/>
        <v>7</v>
      </c>
      <c r="C75" s="30" t="s">
        <v>252</v>
      </c>
      <c r="D75" s="68" t="s">
        <v>1</v>
      </c>
      <c r="E75" s="68">
        <v>20</v>
      </c>
      <c r="F75" s="157"/>
      <c r="G75" s="157"/>
    </row>
    <row r="76" spans="1:7" s="131" customFormat="1" ht="27.75" customHeight="1">
      <c r="A76" s="183"/>
      <c r="B76" s="28">
        <f t="shared" si="2"/>
        <v>8</v>
      </c>
      <c r="C76" s="30" t="s">
        <v>253</v>
      </c>
      <c r="D76" s="68" t="s">
        <v>1</v>
      </c>
      <c r="E76" s="68">
        <v>15</v>
      </c>
      <c r="F76" s="157"/>
      <c r="G76" s="157"/>
    </row>
    <row r="77" spans="1:7" s="131" customFormat="1" ht="21.75" customHeight="1">
      <c r="A77" s="183"/>
      <c r="B77" s="28">
        <f t="shared" si="2"/>
        <v>9</v>
      </c>
      <c r="C77" s="30" t="s">
        <v>222</v>
      </c>
      <c r="D77" s="68" t="s">
        <v>1</v>
      </c>
      <c r="E77" s="68">
        <v>20</v>
      </c>
      <c r="F77" s="157"/>
      <c r="G77" s="157"/>
    </row>
    <row r="78" spans="1:7" s="131" customFormat="1" ht="12.75">
      <c r="A78" s="183"/>
      <c r="B78" s="28">
        <f t="shared" si="2"/>
        <v>10</v>
      </c>
      <c r="C78" s="30" t="s">
        <v>224</v>
      </c>
      <c r="D78" s="68" t="s">
        <v>1</v>
      </c>
      <c r="E78" s="68">
        <v>20</v>
      </c>
      <c r="F78" s="157"/>
      <c r="G78" s="157"/>
    </row>
    <row r="79" spans="1:7" s="131" customFormat="1" ht="31.5" customHeight="1">
      <c r="A79" s="183"/>
      <c r="B79" s="28">
        <f t="shared" si="2"/>
        <v>11</v>
      </c>
      <c r="C79" s="30" t="s">
        <v>228</v>
      </c>
      <c r="D79" s="68" t="s">
        <v>1</v>
      </c>
      <c r="E79" s="68">
        <v>10</v>
      </c>
      <c r="F79" s="157"/>
      <c r="G79" s="157"/>
    </row>
    <row r="80" spans="1:7" s="131" customFormat="1" ht="19.5" customHeight="1">
      <c r="A80" s="183"/>
      <c r="B80" s="28">
        <f t="shared" si="2"/>
        <v>12</v>
      </c>
      <c r="C80" s="30" t="s">
        <v>254</v>
      </c>
      <c r="D80" s="68" t="s">
        <v>1</v>
      </c>
      <c r="E80" s="68">
        <v>10</v>
      </c>
      <c r="F80" s="157"/>
      <c r="G80" s="157"/>
    </row>
    <row r="81" spans="1:7" s="131" customFormat="1" ht="25.5" customHeight="1">
      <c r="A81" s="183"/>
      <c r="B81" s="28">
        <f t="shared" si="2"/>
        <v>13</v>
      </c>
      <c r="C81" s="30" t="s">
        <v>231</v>
      </c>
      <c r="D81" s="68" t="s">
        <v>1</v>
      </c>
      <c r="E81" s="68">
        <v>5</v>
      </c>
      <c r="F81" s="157"/>
      <c r="G81" s="157"/>
    </row>
    <row r="82" spans="1:7" s="131" customFormat="1" ht="19.5" customHeight="1">
      <c r="A82" s="183"/>
      <c r="B82" s="28">
        <f t="shared" si="2"/>
        <v>14</v>
      </c>
      <c r="C82" s="30" t="s">
        <v>234</v>
      </c>
      <c r="D82" s="68" t="s">
        <v>1</v>
      </c>
      <c r="E82" s="68">
        <v>5</v>
      </c>
      <c r="F82" s="157"/>
      <c r="G82" s="157"/>
    </row>
    <row r="83" spans="1:7" s="131" customFormat="1" ht="26.25">
      <c r="A83" s="183"/>
      <c r="B83" s="28">
        <f t="shared" si="2"/>
        <v>15</v>
      </c>
      <c r="C83" s="30" t="s">
        <v>255</v>
      </c>
      <c r="D83" s="68" t="s">
        <v>204</v>
      </c>
      <c r="E83" s="68">
        <v>90</v>
      </c>
      <c r="F83" s="58"/>
      <c r="G83" s="157"/>
    </row>
    <row r="84" spans="1:7" s="131" customFormat="1" ht="35.25" customHeight="1">
      <c r="A84" s="183"/>
      <c r="B84" s="28">
        <f t="shared" si="2"/>
        <v>16</v>
      </c>
      <c r="C84" s="30" t="s">
        <v>256</v>
      </c>
      <c r="D84" s="68" t="s">
        <v>12</v>
      </c>
      <c r="E84" s="68">
        <v>80</v>
      </c>
      <c r="F84" s="157"/>
      <c r="G84" s="157"/>
    </row>
    <row r="85" spans="1:7" s="131" customFormat="1" ht="23.25" customHeight="1">
      <c r="A85" s="183"/>
      <c r="B85" s="28">
        <f t="shared" si="2"/>
        <v>17</v>
      </c>
      <c r="C85" s="30" t="s">
        <v>257</v>
      </c>
      <c r="D85" s="68" t="s">
        <v>214</v>
      </c>
      <c r="E85" s="68">
        <v>10</v>
      </c>
      <c r="F85" s="157"/>
      <c r="G85" s="157"/>
    </row>
    <row r="86" spans="1:7" s="131" customFormat="1" ht="21.75" customHeight="1">
      <c r="A86" s="183"/>
      <c r="B86" s="28">
        <f t="shared" si="2"/>
        <v>18</v>
      </c>
      <c r="C86" s="30" t="s">
        <v>258</v>
      </c>
      <c r="D86" s="68" t="s">
        <v>1</v>
      </c>
      <c r="E86" s="68">
        <v>20</v>
      </c>
      <c r="F86" s="157"/>
      <c r="G86" s="157"/>
    </row>
    <row r="87" spans="1:7" s="131" customFormat="1" ht="30.75" customHeight="1">
      <c r="A87" s="183"/>
      <c r="B87" s="28">
        <f t="shared" si="2"/>
        <v>19</v>
      </c>
      <c r="C87" s="30" t="s">
        <v>259</v>
      </c>
      <c r="D87" s="68" t="s">
        <v>1</v>
      </c>
      <c r="E87" s="68">
        <v>10</v>
      </c>
      <c r="F87" s="157"/>
      <c r="G87" s="157"/>
    </row>
    <row r="88" spans="1:7" s="131" customFormat="1" ht="29.25" customHeight="1">
      <c r="A88" s="183"/>
      <c r="B88" s="28">
        <f t="shared" si="2"/>
        <v>20</v>
      </c>
      <c r="C88" s="186" t="s">
        <v>260</v>
      </c>
      <c r="D88" s="187" t="s">
        <v>1</v>
      </c>
      <c r="E88" s="187">
        <v>2</v>
      </c>
      <c r="F88" s="188"/>
      <c r="G88" s="157"/>
    </row>
    <row r="89" spans="1:7" s="131" customFormat="1" ht="19.5" customHeight="1">
      <c r="A89" s="183"/>
      <c r="B89" s="28">
        <f t="shared" si="2"/>
        <v>21</v>
      </c>
      <c r="C89" s="30" t="s">
        <v>261</v>
      </c>
      <c r="D89" s="68" t="s">
        <v>1</v>
      </c>
      <c r="E89" s="68">
        <v>5</v>
      </c>
      <c r="F89" s="157"/>
      <c r="G89" s="157"/>
    </row>
    <row r="90" spans="1:7" s="131" customFormat="1" ht="18" customHeight="1">
      <c r="A90" s="183"/>
      <c r="B90" s="28">
        <f t="shared" si="2"/>
        <v>22</v>
      </c>
      <c r="C90" s="30" t="s">
        <v>262</v>
      </c>
      <c r="D90" s="68" t="s">
        <v>1</v>
      </c>
      <c r="E90" s="68">
        <v>5</v>
      </c>
      <c r="F90" s="157"/>
      <c r="G90" s="157"/>
    </row>
    <row r="91" spans="1:7" s="131" customFormat="1" ht="19.5" customHeight="1">
      <c r="A91" s="183"/>
      <c r="B91" s="28">
        <f t="shared" si="2"/>
        <v>23</v>
      </c>
      <c r="C91" s="30" t="s">
        <v>263</v>
      </c>
      <c r="D91" s="68" t="s">
        <v>264</v>
      </c>
      <c r="E91" s="68">
        <v>10</v>
      </c>
      <c r="F91" s="157"/>
      <c r="G91" s="157"/>
    </row>
    <row r="92" spans="1:7" s="131" customFormat="1" ht="21.75" customHeight="1">
      <c r="A92" s="183"/>
      <c r="B92" s="28">
        <f t="shared" si="2"/>
        <v>24</v>
      </c>
      <c r="C92" s="30" t="s">
        <v>265</v>
      </c>
      <c r="D92" s="68" t="s">
        <v>266</v>
      </c>
      <c r="E92" s="68">
        <v>10</v>
      </c>
      <c r="F92" s="157"/>
      <c r="G92" s="157"/>
    </row>
    <row r="93" spans="1:7" s="131" customFormat="1" ht="21.75" customHeight="1">
      <c r="A93" s="183"/>
      <c r="B93" s="28">
        <f t="shared" si="2"/>
        <v>25</v>
      </c>
      <c r="C93" s="153" t="s">
        <v>267</v>
      </c>
      <c r="D93" s="68" t="s">
        <v>204</v>
      </c>
      <c r="E93" s="68">
        <v>50</v>
      </c>
      <c r="F93" s="157"/>
      <c r="G93" s="157"/>
    </row>
    <row r="94" spans="1:7" s="131" customFormat="1" ht="23.25" customHeight="1">
      <c r="A94" s="183"/>
      <c r="B94" s="28">
        <f t="shared" si="2"/>
        <v>26</v>
      </c>
      <c r="C94" s="30" t="s">
        <v>216</v>
      </c>
      <c r="D94" s="68" t="s">
        <v>1</v>
      </c>
      <c r="E94" s="68">
        <v>150</v>
      </c>
      <c r="F94" s="157"/>
      <c r="G94" s="157"/>
    </row>
    <row r="95" spans="1:7" s="131" customFormat="1" ht="30.75" customHeight="1">
      <c r="A95" s="183"/>
      <c r="B95" s="28">
        <f t="shared" si="2"/>
        <v>27</v>
      </c>
      <c r="C95" s="30" t="s">
        <v>268</v>
      </c>
      <c r="D95" s="68" t="s">
        <v>204</v>
      </c>
      <c r="E95" s="68">
        <v>30</v>
      </c>
      <c r="F95" s="157"/>
      <c r="G95" s="157"/>
    </row>
    <row r="96" spans="1:7" s="131" customFormat="1" ht="22.5" customHeight="1">
      <c r="A96" s="183"/>
      <c r="B96" s="251" t="s">
        <v>13</v>
      </c>
      <c r="C96" s="289"/>
      <c r="D96" s="289"/>
      <c r="E96" s="289"/>
      <c r="F96" s="290"/>
      <c r="G96" s="59"/>
    </row>
    <row r="97" spans="1:7" s="131" customFormat="1" ht="18.75" customHeight="1">
      <c r="A97" s="183"/>
      <c r="B97" s="251" t="s">
        <v>244</v>
      </c>
      <c r="C97" s="289"/>
      <c r="D97" s="289"/>
      <c r="E97" s="289"/>
      <c r="F97" s="290"/>
      <c r="G97" s="59"/>
    </row>
    <row r="98" spans="1:7" s="131" customFormat="1" ht="21" customHeight="1">
      <c r="A98" s="183"/>
      <c r="B98" s="251" t="s">
        <v>269</v>
      </c>
      <c r="C98" s="289"/>
      <c r="D98" s="289"/>
      <c r="E98" s="289"/>
      <c r="F98" s="290"/>
      <c r="G98" s="59"/>
    </row>
    <row r="99" spans="1:7" s="131" customFormat="1" ht="12" customHeight="1">
      <c r="A99" s="183"/>
      <c r="B99" s="183"/>
      <c r="C99" s="183"/>
      <c r="D99" s="183"/>
      <c r="E99" s="183"/>
      <c r="F99" s="183"/>
      <c r="G99" s="189"/>
    </row>
    <row r="100" spans="1:7" s="131" customFormat="1" ht="3" customHeight="1">
      <c r="A100" s="183"/>
      <c r="B100" s="183"/>
      <c r="C100" s="183"/>
      <c r="D100" s="183"/>
      <c r="E100" s="183"/>
      <c r="F100" s="183"/>
      <c r="G100" s="189"/>
    </row>
    <row r="101" spans="1:7" s="131" customFormat="1" ht="12.75">
      <c r="A101" s="183"/>
      <c r="B101" s="183"/>
      <c r="C101" s="183"/>
      <c r="D101" s="183"/>
      <c r="E101" s="183"/>
      <c r="F101" s="183"/>
      <c r="G101" s="183"/>
    </row>
    <row r="102" spans="1:7" s="131" customFormat="1" ht="12.75">
      <c r="A102" s="105" t="s">
        <v>270</v>
      </c>
      <c r="B102" s="27"/>
      <c r="C102" s="27"/>
      <c r="D102" s="27"/>
      <c r="E102" s="27"/>
      <c r="F102" s="183"/>
      <c r="G102" s="189"/>
    </row>
    <row r="103" spans="1:7" s="131" customFormat="1" ht="12.75">
      <c r="A103" s="27"/>
      <c r="B103" s="106" t="s">
        <v>271</v>
      </c>
      <c r="C103" s="27"/>
      <c r="D103" s="27"/>
      <c r="E103" s="27"/>
      <c r="F103" s="183"/>
      <c r="G103" s="189"/>
    </row>
    <row r="104" spans="1:7" s="131" customFormat="1" ht="8.25" customHeight="1">
      <c r="A104" s="27"/>
      <c r="B104" s="106"/>
      <c r="C104" s="27"/>
      <c r="D104" s="27"/>
      <c r="E104" s="27"/>
      <c r="F104" s="183"/>
      <c r="G104" s="189"/>
    </row>
    <row r="105" spans="1:7" s="131" customFormat="1" ht="39">
      <c r="A105" s="183"/>
      <c r="B105" s="48" t="s">
        <v>0</v>
      </c>
      <c r="C105" s="190" t="s">
        <v>4</v>
      </c>
      <c r="D105" s="191" t="s">
        <v>2</v>
      </c>
      <c r="E105" s="191" t="s">
        <v>272</v>
      </c>
      <c r="F105" s="26" t="s">
        <v>78</v>
      </c>
      <c r="G105" s="184" t="s">
        <v>79</v>
      </c>
    </row>
    <row r="106" spans="1:7" s="131" customFormat="1" ht="16.5" customHeight="1">
      <c r="A106" s="183"/>
      <c r="B106" s="28">
        <v>1</v>
      </c>
      <c r="C106" s="30" t="s">
        <v>273</v>
      </c>
      <c r="D106" s="28" t="s">
        <v>1</v>
      </c>
      <c r="E106" s="28">
        <f>4+3+2</f>
        <v>9</v>
      </c>
      <c r="F106" s="58"/>
      <c r="G106" s="58"/>
    </row>
    <row r="107" spans="1:8" s="131" customFormat="1" ht="34.5" customHeight="1">
      <c r="A107" s="183"/>
      <c r="B107" s="28">
        <f aca="true" t="shared" si="3" ref="B107:B149">1+B106</f>
        <v>2</v>
      </c>
      <c r="C107" s="30" t="s">
        <v>274</v>
      </c>
      <c r="D107" s="28" t="s">
        <v>1</v>
      </c>
      <c r="E107" s="28">
        <f>20+5+5</f>
        <v>30</v>
      </c>
      <c r="F107" s="58"/>
      <c r="G107" s="58"/>
      <c r="H107" s="192"/>
    </row>
    <row r="108" spans="1:7" s="131" customFormat="1" ht="12.75">
      <c r="A108" s="183"/>
      <c r="B108" s="28">
        <f t="shared" si="3"/>
        <v>3</v>
      </c>
      <c r="C108" s="30" t="s">
        <v>275</v>
      </c>
      <c r="D108" s="28" t="s">
        <v>1</v>
      </c>
      <c r="E108" s="28">
        <f>4+3+1</f>
        <v>8</v>
      </c>
      <c r="F108" s="58"/>
      <c r="G108" s="58"/>
    </row>
    <row r="109" spans="1:7" s="131" customFormat="1" ht="12.75">
      <c r="A109" s="183"/>
      <c r="B109" s="28">
        <f t="shared" si="3"/>
        <v>4</v>
      </c>
      <c r="C109" s="30" t="s">
        <v>276</v>
      </c>
      <c r="D109" s="28" t="s">
        <v>1</v>
      </c>
      <c r="E109" s="28">
        <f>9+6+2</f>
        <v>17</v>
      </c>
      <c r="F109" s="58"/>
      <c r="G109" s="58"/>
    </row>
    <row r="110" spans="1:7" s="131" customFormat="1" ht="35.25" customHeight="1">
      <c r="A110" s="183"/>
      <c r="B110" s="28">
        <f t="shared" si="3"/>
        <v>5</v>
      </c>
      <c r="C110" s="30" t="s">
        <v>277</v>
      </c>
      <c r="D110" s="28" t="s">
        <v>1</v>
      </c>
      <c r="E110" s="28">
        <f>1+1</f>
        <v>2</v>
      </c>
      <c r="F110" s="58"/>
      <c r="G110" s="58"/>
    </row>
    <row r="111" spans="1:7" s="131" customFormat="1" ht="26.25" customHeight="1">
      <c r="A111" s="183"/>
      <c r="B111" s="28">
        <f t="shared" si="3"/>
        <v>6</v>
      </c>
      <c r="C111" s="30" t="s">
        <v>278</v>
      </c>
      <c r="D111" s="28" t="s">
        <v>1</v>
      </c>
      <c r="E111" s="28">
        <f>20+15+15</f>
        <v>50</v>
      </c>
      <c r="F111" s="58"/>
      <c r="G111" s="58"/>
    </row>
    <row r="112" spans="1:7" s="131" customFormat="1" ht="12.75">
      <c r="A112" s="183"/>
      <c r="B112" s="28">
        <f t="shared" si="3"/>
        <v>7</v>
      </c>
      <c r="C112" s="30" t="s">
        <v>279</v>
      </c>
      <c r="D112" s="28" t="s">
        <v>1</v>
      </c>
      <c r="E112" s="28">
        <f>15+15+15</f>
        <v>45</v>
      </c>
      <c r="F112" s="58"/>
      <c r="G112" s="58"/>
    </row>
    <row r="113" spans="1:7" s="131" customFormat="1" ht="12.75">
      <c r="A113" s="183"/>
      <c r="B113" s="28">
        <f t="shared" si="3"/>
        <v>8</v>
      </c>
      <c r="C113" s="156" t="s">
        <v>251</v>
      </c>
      <c r="D113" s="28" t="s">
        <v>1</v>
      </c>
      <c r="E113" s="28">
        <v>45</v>
      </c>
      <c r="F113" s="58"/>
      <c r="G113" s="58"/>
    </row>
    <row r="114" spans="1:7" s="131" customFormat="1" ht="25.5" customHeight="1">
      <c r="A114" s="183"/>
      <c r="B114" s="28">
        <f t="shared" si="3"/>
        <v>9</v>
      </c>
      <c r="C114" s="161" t="s">
        <v>280</v>
      </c>
      <c r="D114" s="28" t="s">
        <v>1</v>
      </c>
      <c r="E114" s="28">
        <f>25+20+3</f>
        <v>48</v>
      </c>
      <c r="F114" s="58"/>
      <c r="G114" s="58"/>
    </row>
    <row r="115" spans="1:7" s="131" customFormat="1" ht="42.75" customHeight="1">
      <c r="A115" s="183"/>
      <c r="B115" s="28">
        <f t="shared" si="3"/>
        <v>10</v>
      </c>
      <c r="C115" s="30" t="s">
        <v>259</v>
      </c>
      <c r="D115" s="28" t="s">
        <v>1</v>
      </c>
      <c r="E115" s="28">
        <f>4+4+2</f>
        <v>10</v>
      </c>
      <c r="F115" s="58"/>
      <c r="G115" s="58"/>
    </row>
    <row r="116" spans="1:7" s="131" customFormat="1" ht="21.75" customHeight="1">
      <c r="A116" s="183"/>
      <c r="B116" s="28">
        <f t="shared" si="3"/>
        <v>11</v>
      </c>
      <c r="C116" s="30" t="s">
        <v>281</v>
      </c>
      <c r="D116" s="28" t="s">
        <v>1</v>
      </c>
      <c r="E116" s="28">
        <v>6</v>
      </c>
      <c r="F116" s="58"/>
      <c r="G116" s="58"/>
    </row>
    <row r="117" spans="1:7" s="131" customFormat="1" ht="26.25">
      <c r="A117" s="183"/>
      <c r="B117" s="28">
        <f t="shared" si="3"/>
        <v>12</v>
      </c>
      <c r="C117" s="30" t="s">
        <v>282</v>
      </c>
      <c r="D117" s="28" t="s">
        <v>1</v>
      </c>
      <c r="E117" s="28">
        <f>20+15</f>
        <v>35</v>
      </c>
      <c r="F117" s="58"/>
      <c r="G117" s="58"/>
    </row>
    <row r="118" spans="1:7" s="131" customFormat="1" ht="30.75" customHeight="1">
      <c r="A118" s="183"/>
      <c r="B118" s="28">
        <f t="shared" si="3"/>
        <v>13</v>
      </c>
      <c r="C118" s="30" t="s">
        <v>212</v>
      </c>
      <c r="D118" s="28" t="s">
        <v>1</v>
      </c>
      <c r="E118" s="28">
        <f>25+5</f>
        <v>30</v>
      </c>
      <c r="F118" s="58"/>
      <c r="G118" s="58"/>
    </row>
    <row r="119" spans="1:7" s="131" customFormat="1" ht="39">
      <c r="A119" s="183"/>
      <c r="B119" s="28">
        <f t="shared" si="3"/>
        <v>14</v>
      </c>
      <c r="C119" s="30" t="s">
        <v>283</v>
      </c>
      <c r="D119" s="28" t="s">
        <v>214</v>
      </c>
      <c r="E119" s="28">
        <v>30</v>
      </c>
      <c r="F119" s="58"/>
      <c r="G119" s="58"/>
    </row>
    <row r="120" spans="1:7" s="131" customFormat="1" ht="26.25">
      <c r="A120" s="183"/>
      <c r="B120" s="28">
        <f t="shared" si="3"/>
        <v>15</v>
      </c>
      <c r="C120" s="30" t="s">
        <v>284</v>
      </c>
      <c r="D120" s="28" t="s">
        <v>214</v>
      </c>
      <c r="E120" s="28">
        <f>2+2+2</f>
        <v>6</v>
      </c>
      <c r="F120" s="58"/>
      <c r="G120" s="58"/>
    </row>
    <row r="121" spans="1:7" s="131" customFormat="1" ht="26.25">
      <c r="A121" s="183"/>
      <c r="B121" s="28">
        <f t="shared" si="3"/>
        <v>16</v>
      </c>
      <c r="C121" s="30" t="s">
        <v>285</v>
      </c>
      <c r="D121" s="28" t="s">
        <v>286</v>
      </c>
      <c r="E121" s="28">
        <f>15+10+10</f>
        <v>35</v>
      </c>
      <c r="F121" s="58"/>
      <c r="G121" s="58"/>
    </row>
    <row r="122" spans="1:7" s="131" customFormat="1" ht="26.25">
      <c r="A122" s="183"/>
      <c r="B122" s="28">
        <f t="shared" si="3"/>
        <v>17</v>
      </c>
      <c r="C122" s="30" t="s">
        <v>250</v>
      </c>
      <c r="D122" s="28" t="s">
        <v>286</v>
      </c>
      <c r="E122" s="28">
        <f>40+30+40</f>
        <v>110</v>
      </c>
      <c r="F122" s="58"/>
      <c r="G122" s="58"/>
    </row>
    <row r="123" spans="1:7" s="131" customFormat="1" ht="26.25" customHeight="1">
      <c r="A123" s="183"/>
      <c r="B123" s="28">
        <f t="shared" si="3"/>
        <v>18</v>
      </c>
      <c r="C123" s="30" t="s">
        <v>287</v>
      </c>
      <c r="D123" s="28" t="s">
        <v>1</v>
      </c>
      <c r="E123" s="28">
        <v>100</v>
      </c>
      <c r="F123" s="58"/>
      <c r="G123" s="58"/>
    </row>
    <row r="124" spans="1:7" s="131" customFormat="1" ht="39">
      <c r="A124" s="183"/>
      <c r="B124" s="28">
        <f t="shared" si="3"/>
        <v>19</v>
      </c>
      <c r="C124" s="30" t="s">
        <v>288</v>
      </c>
      <c r="D124" s="28" t="s">
        <v>204</v>
      </c>
      <c r="E124" s="28">
        <f>10+30+25</f>
        <v>65</v>
      </c>
      <c r="F124" s="58"/>
      <c r="G124" s="58"/>
    </row>
    <row r="125" spans="1:7" s="131" customFormat="1" ht="26.25">
      <c r="A125" s="183"/>
      <c r="B125" s="28">
        <f t="shared" si="3"/>
        <v>20</v>
      </c>
      <c r="C125" s="30" t="s">
        <v>256</v>
      </c>
      <c r="D125" s="28" t="s">
        <v>12</v>
      </c>
      <c r="E125" s="28">
        <f>20+20</f>
        <v>40</v>
      </c>
      <c r="F125" s="58"/>
      <c r="G125" s="58"/>
    </row>
    <row r="126" spans="1:8" s="131" customFormat="1" ht="26.25">
      <c r="A126" s="183"/>
      <c r="B126" s="28">
        <f t="shared" si="3"/>
        <v>21</v>
      </c>
      <c r="C126" s="30" t="s">
        <v>268</v>
      </c>
      <c r="D126" s="28" t="s">
        <v>204</v>
      </c>
      <c r="E126" s="28">
        <f>35+30+15</f>
        <v>80</v>
      </c>
      <c r="F126" s="58"/>
      <c r="G126" s="58"/>
      <c r="H126" s="193"/>
    </row>
    <row r="127" spans="1:8" s="131" customFormat="1" ht="12.75">
      <c r="A127" s="183"/>
      <c r="B127" s="28">
        <f t="shared" si="3"/>
        <v>22</v>
      </c>
      <c r="C127" s="30" t="s">
        <v>289</v>
      </c>
      <c r="D127" s="68" t="s">
        <v>264</v>
      </c>
      <c r="E127" s="28">
        <f>30+20</f>
        <v>50</v>
      </c>
      <c r="F127" s="58"/>
      <c r="G127" s="58"/>
      <c r="H127" s="194"/>
    </row>
    <row r="128" spans="1:7" s="131" customFormat="1" ht="12.75">
      <c r="A128" s="183"/>
      <c r="B128" s="28">
        <f t="shared" si="3"/>
        <v>23</v>
      </c>
      <c r="C128" s="30" t="s">
        <v>290</v>
      </c>
      <c r="D128" s="28" t="s">
        <v>266</v>
      </c>
      <c r="E128" s="28">
        <v>10</v>
      </c>
      <c r="F128" s="58"/>
      <c r="G128" s="58"/>
    </row>
    <row r="129" spans="1:7" s="131" customFormat="1" ht="12.75">
      <c r="A129" s="183"/>
      <c r="B129" s="28">
        <f t="shared" si="3"/>
        <v>24</v>
      </c>
      <c r="C129" s="30" t="s">
        <v>224</v>
      </c>
      <c r="D129" s="28" t="s">
        <v>1</v>
      </c>
      <c r="E129" s="28">
        <f>20+10+5</f>
        <v>35</v>
      </c>
      <c r="F129" s="58"/>
      <c r="G129" s="58"/>
    </row>
    <row r="130" spans="1:7" s="131" customFormat="1" ht="12.75">
      <c r="A130" s="183"/>
      <c r="B130" s="28">
        <f t="shared" si="3"/>
        <v>25</v>
      </c>
      <c r="C130" s="30" t="s">
        <v>222</v>
      </c>
      <c r="D130" s="28" t="s">
        <v>1</v>
      </c>
      <c r="E130" s="28">
        <f>15+10+5</f>
        <v>30</v>
      </c>
      <c r="F130" s="58"/>
      <c r="G130" s="58"/>
    </row>
    <row r="131" spans="1:7" s="131" customFormat="1" ht="12.75">
      <c r="A131" s="183"/>
      <c r="B131" s="28">
        <f t="shared" si="3"/>
        <v>26</v>
      </c>
      <c r="C131" s="30" t="s">
        <v>231</v>
      </c>
      <c r="D131" s="28" t="s">
        <v>1</v>
      </c>
      <c r="E131" s="28">
        <v>8</v>
      </c>
      <c r="F131" s="58"/>
      <c r="G131" s="58"/>
    </row>
    <row r="132" spans="1:7" s="131" customFormat="1" ht="21" customHeight="1">
      <c r="A132" s="183"/>
      <c r="B132" s="28">
        <f t="shared" si="3"/>
        <v>27</v>
      </c>
      <c r="C132" s="30" t="s">
        <v>291</v>
      </c>
      <c r="D132" s="28" t="s">
        <v>1</v>
      </c>
      <c r="E132" s="28">
        <v>2</v>
      </c>
      <c r="F132" s="58"/>
      <c r="G132" s="58"/>
    </row>
    <row r="133" spans="1:7" s="131" customFormat="1" ht="18.75" customHeight="1">
      <c r="A133" s="183"/>
      <c r="B133" s="28">
        <f t="shared" si="3"/>
        <v>28</v>
      </c>
      <c r="C133" s="30" t="s">
        <v>234</v>
      </c>
      <c r="D133" s="28" t="s">
        <v>1</v>
      </c>
      <c r="E133" s="28">
        <v>4</v>
      </c>
      <c r="F133" s="157"/>
      <c r="G133" s="58"/>
    </row>
    <row r="134" spans="1:7" s="131" customFormat="1" ht="24" customHeight="1">
      <c r="A134" s="183"/>
      <c r="B134" s="28">
        <f t="shared" si="3"/>
        <v>29</v>
      </c>
      <c r="C134" s="30" t="s">
        <v>230</v>
      </c>
      <c r="D134" s="28" t="s">
        <v>1</v>
      </c>
      <c r="E134" s="28">
        <f>8+6+1</f>
        <v>15</v>
      </c>
      <c r="F134" s="58"/>
      <c r="G134" s="58"/>
    </row>
    <row r="135" spans="1:7" s="131" customFormat="1" ht="12.75">
      <c r="A135" s="183"/>
      <c r="B135" s="28">
        <f t="shared" si="3"/>
        <v>30</v>
      </c>
      <c r="C135" s="161" t="s">
        <v>227</v>
      </c>
      <c r="D135" s="28" t="s">
        <v>1</v>
      </c>
      <c r="E135" s="28">
        <f>4+1</f>
        <v>5</v>
      </c>
      <c r="F135" s="58"/>
      <c r="G135" s="58"/>
    </row>
    <row r="136" spans="1:7" s="131" customFormat="1" ht="24.75" customHeight="1">
      <c r="A136" s="183"/>
      <c r="B136" s="28">
        <f t="shared" si="3"/>
        <v>31</v>
      </c>
      <c r="C136" s="30" t="s">
        <v>261</v>
      </c>
      <c r="D136" s="28" t="s">
        <v>1</v>
      </c>
      <c r="E136" s="28">
        <f>2+4</f>
        <v>6</v>
      </c>
      <c r="F136" s="157"/>
      <c r="G136" s="58"/>
    </row>
    <row r="137" spans="1:7" s="131" customFormat="1" ht="21" customHeight="1">
      <c r="A137" s="183"/>
      <c r="B137" s="28">
        <f t="shared" si="3"/>
        <v>32</v>
      </c>
      <c r="C137" s="30" t="s">
        <v>292</v>
      </c>
      <c r="D137" s="28" t="s">
        <v>1</v>
      </c>
      <c r="E137" s="28">
        <v>2</v>
      </c>
      <c r="F137" s="185"/>
      <c r="G137" s="58"/>
    </row>
    <row r="138" spans="1:7" s="131" customFormat="1" ht="24.75" customHeight="1">
      <c r="A138" s="183"/>
      <c r="B138" s="28">
        <f t="shared" si="3"/>
        <v>33</v>
      </c>
      <c r="C138" s="195" t="s">
        <v>293</v>
      </c>
      <c r="D138" s="28" t="s">
        <v>1</v>
      </c>
      <c r="E138" s="28">
        <v>2</v>
      </c>
      <c r="F138" s="58"/>
      <c r="G138" s="58"/>
    </row>
    <row r="139" spans="1:7" s="131" customFormat="1" ht="26.25">
      <c r="A139" s="183"/>
      <c r="B139" s="28">
        <f t="shared" si="3"/>
        <v>34</v>
      </c>
      <c r="C139" s="30" t="s">
        <v>294</v>
      </c>
      <c r="D139" s="28" t="s">
        <v>1</v>
      </c>
      <c r="E139" s="28">
        <f>1+1</f>
        <v>2</v>
      </c>
      <c r="F139" s="58"/>
      <c r="G139" s="58"/>
    </row>
    <row r="140" spans="1:7" s="131" customFormat="1" ht="12.75">
      <c r="A140" s="183"/>
      <c r="B140" s="28">
        <f t="shared" si="3"/>
        <v>35</v>
      </c>
      <c r="C140" s="30" t="s">
        <v>295</v>
      </c>
      <c r="D140" s="28" t="s">
        <v>1</v>
      </c>
      <c r="E140" s="28">
        <v>8</v>
      </c>
      <c r="F140" s="58"/>
      <c r="G140" s="58"/>
    </row>
    <row r="141" spans="1:7" s="131" customFormat="1" ht="18.75" customHeight="1">
      <c r="A141" s="183"/>
      <c r="B141" s="28">
        <f t="shared" si="3"/>
        <v>36</v>
      </c>
      <c r="C141" s="30" t="s">
        <v>296</v>
      </c>
      <c r="D141" s="28" t="s">
        <v>1</v>
      </c>
      <c r="E141" s="28">
        <v>4</v>
      </c>
      <c r="F141" s="58"/>
      <c r="G141" s="58"/>
    </row>
    <row r="142" spans="1:7" s="131" customFormat="1" ht="30.75" customHeight="1">
      <c r="A142" s="183"/>
      <c r="B142" s="28">
        <f t="shared" si="3"/>
        <v>37</v>
      </c>
      <c r="C142" s="196" t="s">
        <v>297</v>
      </c>
      <c r="D142" s="28" t="s">
        <v>1</v>
      </c>
      <c r="E142" s="28">
        <v>6</v>
      </c>
      <c r="F142" s="58"/>
      <c r="G142" s="58"/>
    </row>
    <row r="143" spans="1:7" s="131" customFormat="1" ht="17.25" customHeight="1">
      <c r="A143" s="183"/>
      <c r="B143" s="28">
        <f t="shared" si="3"/>
        <v>38</v>
      </c>
      <c r="C143" s="30" t="s">
        <v>298</v>
      </c>
      <c r="D143" s="28" t="s">
        <v>1</v>
      </c>
      <c r="E143" s="28">
        <v>2</v>
      </c>
      <c r="F143" s="58"/>
      <c r="G143" s="58"/>
    </row>
    <row r="144" spans="1:7" s="131" customFormat="1" ht="12.75">
      <c r="A144" s="183"/>
      <c r="B144" s="28">
        <f t="shared" si="3"/>
        <v>39</v>
      </c>
      <c r="C144" s="30" t="s">
        <v>262</v>
      </c>
      <c r="D144" s="28" t="s">
        <v>1</v>
      </c>
      <c r="E144" s="28">
        <v>4</v>
      </c>
      <c r="F144" s="58"/>
      <c r="G144" s="58"/>
    </row>
    <row r="145" spans="1:7" s="131" customFormat="1" ht="17.25" customHeight="1">
      <c r="A145" s="183"/>
      <c r="B145" s="28">
        <f t="shared" si="3"/>
        <v>40</v>
      </c>
      <c r="C145" s="30" t="s">
        <v>299</v>
      </c>
      <c r="D145" s="28" t="s">
        <v>1</v>
      </c>
      <c r="E145" s="28">
        <v>3</v>
      </c>
      <c r="F145" s="58"/>
      <c r="G145" s="58"/>
    </row>
    <row r="146" spans="1:7" s="131" customFormat="1" ht="39">
      <c r="A146" s="183"/>
      <c r="B146" s="28">
        <f t="shared" si="3"/>
        <v>41</v>
      </c>
      <c r="C146" s="197" t="s">
        <v>300</v>
      </c>
      <c r="D146" s="198" t="s">
        <v>75</v>
      </c>
      <c r="E146" s="198">
        <v>5</v>
      </c>
      <c r="F146" s="58"/>
      <c r="G146" s="58"/>
    </row>
    <row r="147" spans="1:7" s="131" customFormat="1" ht="33.75" customHeight="1">
      <c r="A147" s="183"/>
      <c r="B147" s="28">
        <f t="shared" si="3"/>
        <v>42</v>
      </c>
      <c r="C147" s="197" t="s">
        <v>301</v>
      </c>
      <c r="D147" s="198" t="s">
        <v>75</v>
      </c>
      <c r="E147" s="198">
        <v>25</v>
      </c>
      <c r="F147" s="58"/>
      <c r="G147" s="58"/>
    </row>
    <row r="148" spans="1:7" s="131" customFormat="1" ht="21.75" customHeight="1">
      <c r="A148" s="183"/>
      <c r="B148" s="28">
        <f t="shared" si="3"/>
        <v>43</v>
      </c>
      <c r="C148" s="197" t="s">
        <v>302</v>
      </c>
      <c r="D148" s="198" t="s">
        <v>75</v>
      </c>
      <c r="E148" s="198">
        <v>2</v>
      </c>
      <c r="F148" s="58"/>
      <c r="G148" s="58"/>
    </row>
    <row r="149" spans="1:7" s="131" customFormat="1" ht="26.25">
      <c r="A149" s="183"/>
      <c r="B149" s="28">
        <f t="shared" si="3"/>
        <v>44</v>
      </c>
      <c r="C149" s="156" t="s">
        <v>303</v>
      </c>
      <c r="D149" s="198" t="s">
        <v>286</v>
      </c>
      <c r="E149" s="198">
        <v>203</v>
      </c>
      <c r="F149" s="137"/>
      <c r="G149" s="58"/>
    </row>
    <row r="150" spans="1:7" s="131" customFormat="1" ht="14.25" customHeight="1">
      <c r="A150" s="183"/>
      <c r="B150" s="251" t="s">
        <v>13</v>
      </c>
      <c r="C150" s="289"/>
      <c r="D150" s="289"/>
      <c r="E150" s="289"/>
      <c r="F150" s="290"/>
      <c r="G150" s="59"/>
    </row>
    <row r="151" spans="1:7" s="131" customFormat="1" ht="12.75" customHeight="1">
      <c r="A151" s="183"/>
      <c r="B151" s="251" t="s">
        <v>244</v>
      </c>
      <c r="C151" s="289"/>
      <c r="D151" s="289"/>
      <c r="E151" s="289"/>
      <c r="F151" s="290"/>
      <c r="G151" s="59"/>
    </row>
    <row r="152" spans="1:7" s="131" customFormat="1" ht="15" customHeight="1">
      <c r="A152" s="183"/>
      <c r="B152" s="251" t="s">
        <v>304</v>
      </c>
      <c r="C152" s="289"/>
      <c r="D152" s="289"/>
      <c r="E152" s="289"/>
      <c r="F152" s="290"/>
      <c r="G152" s="59"/>
    </row>
    <row r="153" spans="1:7" s="131" customFormat="1" ht="12.75">
      <c r="A153" s="183"/>
      <c r="B153" s="183"/>
      <c r="C153" s="183"/>
      <c r="D153" s="183"/>
      <c r="E153" s="183"/>
      <c r="F153" s="183"/>
      <c r="G153" s="189"/>
    </row>
    <row r="154" spans="1:7" s="47" customFormat="1" ht="12.75">
      <c r="A154" s="105" t="s">
        <v>305</v>
      </c>
      <c r="B154" s="182"/>
      <c r="C154" s="182"/>
      <c r="D154" s="182"/>
      <c r="E154" s="182"/>
      <c r="F154" s="27"/>
      <c r="G154" s="75"/>
    </row>
    <row r="155" spans="1:7" s="131" customFormat="1" ht="45.75" customHeight="1">
      <c r="A155" s="183"/>
      <c r="B155" s="48" t="s">
        <v>0</v>
      </c>
      <c r="C155" s="48" t="s">
        <v>4</v>
      </c>
      <c r="D155" s="49" t="s">
        <v>2</v>
      </c>
      <c r="E155" s="49" t="s">
        <v>3</v>
      </c>
      <c r="F155" s="26" t="s">
        <v>78</v>
      </c>
      <c r="G155" s="184" t="s">
        <v>79</v>
      </c>
    </row>
    <row r="156" spans="1:7" s="131" customFormat="1" ht="29.25" customHeight="1">
      <c r="A156" s="183"/>
      <c r="B156" s="28">
        <v>1</v>
      </c>
      <c r="C156" s="30" t="s">
        <v>306</v>
      </c>
      <c r="D156" s="28" t="s">
        <v>1</v>
      </c>
      <c r="E156" s="28">
        <v>6</v>
      </c>
      <c r="F156" s="58"/>
      <c r="G156" s="157"/>
    </row>
    <row r="157" spans="1:7" s="131" customFormat="1" ht="24" customHeight="1">
      <c r="A157" s="183"/>
      <c r="B157" s="28">
        <f aca="true" t="shared" si="4" ref="B157:B176">B156+1</f>
        <v>2</v>
      </c>
      <c r="C157" s="30" t="s">
        <v>215</v>
      </c>
      <c r="D157" s="68" t="s">
        <v>1</v>
      </c>
      <c r="E157" s="68">
        <v>5</v>
      </c>
      <c r="F157" s="157"/>
      <c r="G157" s="157"/>
    </row>
    <row r="158" spans="1:7" s="131" customFormat="1" ht="32.25" customHeight="1">
      <c r="A158" s="183"/>
      <c r="B158" s="28">
        <f t="shared" si="4"/>
        <v>3</v>
      </c>
      <c r="C158" s="30" t="s">
        <v>249</v>
      </c>
      <c r="D158" s="68" t="s">
        <v>151</v>
      </c>
      <c r="E158" s="68">
        <v>30</v>
      </c>
      <c r="F158" s="157"/>
      <c r="G158" s="157"/>
    </row>
    <row r="159" spans="1:7" s="131" customFormat="1" ht="26.25">
      <c r="A159" s="183"/>
      <c r="B159" s="28">
        <f t="shared" si="4"/>
        <v>4</v>
      </c>
      <c r="C159" s="30" t="s">
        <v>250</v>
      </c>
      <c r="D159" s="68" t="s">
        <v>151</v>
      </c>
      <c r="E159" s="68">
        <v>30</v>
      </c>
      <c r="F159" s="157"/>
      <c r="G159" s="157"/>
    </row>
    <row r="160" spans="1:7" s="131" customFormat="1" ht="26.25">
      <c r="A160" s="183"/>
      <c r="B160" s="28">
        <f t="shared" si="4"/>
        <v>5</v>
      </c>
      <c r="C160" s="30" t="s">
        <v>307</v>
      </c>
      <c r="D160" s="68" t="s">
        <v>1</v>
      </c>
      <c r="E160" s="68">
        <v>20</v>
      </c>
      <c r="F160" s="157"/>
      <c r="G160" s="157"/>
    </row>
    <row r="161" spans="1:7" s="131" customFormat="1" ht="26.25">
      <c r="A161" s="183"/>
      <c r="B161" s="28">
        <f t="shared" si="4"/>
        <v>6</v>
      </c>
      <c r="C161" s="30" t="s">
        <v>255</v>
      </c>
      <c r="D161" s="68" t="s">
        <v>204</v>
      </c>
      <c r="E161" s="68">
        <v>20</v>
      </c>
      <c r="F161" s="157"/>
      <c r="G161" s="157"/>
    </row>
    <row r="162" spans="1:7" s="131" customFormat="1" ht="28.5" customHeight="1">
      <c r="A162" s="183"/>
      <c r="B162" s="28">
        <f t="shared" si="4"/>
        <v>7</v>
      </c>
      <c r="C162" s="30" t="s">
        <v>231</v>
      </c>
      <c r="D162" s="68" t="s">
        <v>1</v>
      </c>
      <c r="E162" s="68">
        <v>4</v>
      </c>
      <c r="F162" s="157"/>
      <c r="G162" s="157"/>
    </row>
    <row r="163" spans="1:7" s="131" customFormat="1" ht="19.5" customHeight="1">
      <c r="A163" s="183"/>
      <c r="B163" s="28">
        <f t="shared" si="4"/>
        <v>8</v>
      </c>
      <c r="C163" s="30" t="s">
        <v>308</v>
      </c>
      <c r="D163" s="68" t="s">
        <v>1</v>
      </c>
      <c r="E163" s="68">
        <v>4</v>
      </c>
      <c r="F163" s="157"/>
      <c r="G163" s="157"/>
    </row>
    <row r="164" spans="1:7" s="131" customFormat="1" ht="18.75" customHeight="1">
      <c r="A164" s="183"/>
      <c r="B164" s="28">
        <f t="shared" si="4"/>
        <v>9</v>
      </c>
      <c r="C164" s="30" t="s">
        <v>234</v>
      </c>
      <c r="D164" s="28" t="s">
        <v>1</v>
      </c>
      <c r="E164" s="28">
        <v>4</v>
      </c>
      <c r="F164" s="157"/>
      <c r="G164" s="157"/>
    </row>
    <row r="165" spans="1:7" s="131" customFormat="1" ht="21.75" customHeight="1">
      <c r="A165" s="183"/>
      <c r="B165" s="28">
        <f t="shared" si="4"/>
        <v>10</v>
      </c>
      <c r="C165" s="30" t="s">
        <v>309</v>
      </c>
      <c r="D165" s="68" t="s">
        <v>1</v>
      </c>
      <c r="E165" s="68">
        <v>16</v>
      </c>
      <c r="F165" s="157"/>
      <c r="G165" s="157"/>
    </row>
    <row r="166" spans="1:7" s="131" customFormat="1" ht="28.5" customHeight="1">
      <c r="A166" s="183"/>
      <c r="B166" s="28">
        <f t="shared" si="4"/>
        <v>11</v>
      </c>
      <c r="C166" s="30" t="s">
        <v>268</v>
      </c>
      <c r="D166" s="68" t="s">
        <v>204</v>
      </c>
      <c r="E166" s="68">
        <v>20</v>
      </c>
      <c r="F166" s="157"/>
      <c r="G166" s="157"/>
    </row>
    <row r="167" spans="1:7" s="131" customFormat="1" ht="12.75">
      <c r="A167" s="183"/>
      <c r="B167" s="28">
        <f t="shared" si="4"/>
        <v>12</v>
      </c>
      <c r="C167" s="30" t="s">
        <v>224</v>
      </c>
      <c r="D167" s="68" t="s">
        <v>1</v>
      </c>
      <c r="E167" s="68">
        <v>30</v>
      </c>
      <c r="F167" s="157"/>
      <c r="G167" s="157"/>
    </row>
    <row r="168" spans="1:7" s="131" customFormat="1" ht="19.5" customHeight="1">
      <c r="A168" s="183"/>
      <c r="B168" s="28">
        <f t="shared" si="4"/>
        <v>13</v>
      </c>
      <c r="C168" s="30" t="s">
        <v>222</v>
      </c>
      <c r="D168" s="68" t="s">
        <v>1</v>
      </c>
      <c r="E168" s="68">
        <v>30</v>
      </c>
      <c r="F168" s="157"/>
      <c r="G168" s="157"/>
    </row>
    <row r="169" spans="1:7" s="131" customFormat="1" ht="18.75" customHeight="1">
      <c r="A169" s="183"/>
      <c r="B169" s="28">
        <f t="shared" si="4"/>
        <v>14</v>
      </c>
      <c r="C169" s="30" t="s">
        <v>216</v>
      </c>
      <c r="D169" s="68" t="s">
        <v>1</v>
      </c>
      <c r="E169" s="68">
        <v>30</v>
      </c>
      <c r="F169" s="157"/>
      <c r="G169" s="157"/>
    </row>
    <row r="170" spans="1:7" s="131" customFormat="1" ht="19.5" customHeight="1">
      <c r="A170" s="183"/>
      <c r="B170" s="28">
        <f t="shared" si="4"/>
        <v>15</v>
      </c>
      <c r="C170" s="30" t="s">
        <v>281</v>
      </c>
      <c r="D170" s="68" t="s">
        <v>1</v>
      </c>
      <c r="E170" s="68">
        <v>14</v>
      </c>
      <c r="F170" s="157"/>
      <c r="G170" s="157"/>
    </row>
    <row r="171" spans="1:7" s="131" customFormat="1" ht="18" customHeight="1">
      <c r="A171" s="183"/>
      <c r="B171" s="28">
        <f t="shared" si="4"/>
        <v>16</v>
      </c>
      <c r="C171" s="30" t="s">
        <v>262</v>
      </c>
      <c r="D171" s="68" t="s">
        <v>1</v>
      </c>
      <c r="E171" s="68">
        <v>1</v>
      </c>
      <c r="F171" s="157"/>
      <c r="G171" s="157"/>
    </row>
    <row r="172" spans="1:7" s="131" customFormat="1" ht="30.75" customHeight="1">
      <c r="A172" s="183"/>
      <c r="B172" s="28">
        <f t="shared" si="4"/>
        <v>17</v>
      </c>
      <c r="C172" s="156" t="s">
        <v>251</v>
      </c>
      <c r="D172" s="68" t="s">
        <v>1</v>
      </c>
      <c r="E172" s="68">
        <v>10</v>
      </c>
      <c r="F172" s="157"/>
      <c r="G172" s="157"/>
    </row>
    <row r="173" spans="1:7" s="131" customFormat="1" ht="18.75" customHeight="1">
      <c r="A173" s="183"/>
      <c r="B173" s="28">
        <f t="shared" si="4"/>
        <v>18</v>
      </c>
      <c r="C173" s="30" t="s">
        <v>210</v>
      </c>
      <c r="D173" s="68" t="s">
        <v>1</v>
      </c>
      <c r="E173" s="68">
        <v>10</v>
      </c>
      <c r="F173" s="185"/>
      <c r="G173" s="157"/>
    </row>
    <row r="174" spans="1:7" s="131" customFormat="1" ht="21" customHeight="1">
      <c r="A174" s="183"/>
      <c r="B174" s="28">
        <f t="shared" si="4"/>
        <v>19</v>
      </c>
      <c r="C174" s="30" t="s">
        <v>310</v>
      </c>
      <c r="D174" s="68" t="s">
        <v>1</v>
      </c>
      <c r="E174" s="68">
        <v>10</v>
      </c>
      <c r="F174" s="157"/>
      <c r="G174" s="157"/>
    </row>
    <row r="175" spans="1:7" s="131" customFormat="1" ht="27.75" customHeight="1">
      <c r="A175" s="183"/>
      <c r="B175" s="28">
        <f t="shared" si="4"/>
        <v>20</v>
      </c>
      <c r="C175" s="30" t="s">
        <v>253</v>
      </c>
      <c r="D175" s="68" t="s">
        <v>1</v>
      </c>
      <c r="E175" s="68">
        <v>20</v>
      </c>
      <c r="F175" s="157"/>
      <c r="G175" s="157"/>
    </row>
    <row r="176" spans="1:7" s="131" customFormat="1" ht="24" customHeight="1">
      <c r="A176" s="183"/>
      <c r="B176" s="28">
        <f t="shared" si="4"/>
        <v>21</v>
      </c>
      <c r="C176" s="30" t="s">
        <v>311</v>
      </c>
      <c r="D176" s="68" t="s">
        <v>151</v>
      </c>
      <c r="E176" s="68">
        <v>10</v>
      </c>
      <c r="F176" s="157"/>
      <c r="G176" s="157"/>
    </row>
    <row r="177" spans="1:7" s="131" customFormat="1" ht="12.75">
      <c r="A177" s="183"/>
      <c r="B177" s="251" t="s">
        <v>13</v>
      </c>
      <c r="C177" s="289"/>
      <c r="D177" s="289"/>
      <c r="E177" s="289"/>
      <c r="F177" s="290"/>
      <c r="G177" s="59"/>
    </row>
    <row r="178" spans="1:7" s="131" customFormat="1" ht="12.75">
      <c r="A178" s="183"/>
      <c r="B178" s="251" t="s">
        <v>244</v>
      </c>
      <c r="C178" s="289"/>
      <c r="D178" s="289"/>
      <c r="E178" s="289"/>
      <c r="F178" s="290"/>
      <c r="G178" s="59"/>
    </row>
    <row r="179" spans="1:7" s="131" customFormat="1" ht="12.75">
      <c r="A179" s="183"/>
      <c r="B179" s="251" t="s">
        <v>312</v>
      </c>
      <c r="C179" s="289"/>
      <c r="D179" s="289"/>
      <c r="E179" s="289"/>
      <c r="F179" s="290"/>
      <c r="G179" s="59"/>
    </row>
    <row r="180" spans="1:7" s="131" customFormat="1" ht="12.75">
      <c r="A180" s="183"/>
      <c r="B180" s="66"/>
      <c r="C180" s="199"/>
      <c r="D180" s="199"/>
      <c r="E180" s="199"/>
      <c r="F180" s="199"/>
      <c r="G180" s="179"/>
    </row>
    <row r="181" spans="1:7" s="131" customFormat="1" ht="12.75">
      <c r="A181" s="183"/>
      <c r="B181" s="200"/>
      <c r="C181" s="200"/>
      <c r="D181" s="200"/>
      <c r="E181" s="200"/>
      <c r="F181" s="200"/>
      <c r="G181" s="201"/>
    </row>
    <row r="182" spans="1:7" s="47" customFormat="1" ht="12.75">
      <c r="A182" s="105" t="s">
        <v>313</v>
      </c>
      <c r="B182" s="182"/>
      <c r="C182" s="182"/>
      <c r="D182" s="182"/>
      <c r="E182" s="202"/>
      <c r="F182" s="202"/>
      <c r="G182" s="203"/>
    </row>
    <row r="183" spans="1:7" s="131" customFormat="1" ht="12.75">
      <c r="A183" s="204"/>
      <c r="B183" s="205"/>
      <c r="C183" s="205"/>
      <c r="D183" s="205"/>
      <c r="E183" s="200"/>
      <c r="F183" s="200"/>
      <c r="G183" s="206"/>
    </row>
    <row r="184" spans="1:7" s="208" customFormat="1" ht="39">
      <c r="A184" s="207"/>
      <c r="B184" s="48" t="s">
        <v>0</v>
      </c>
      <c r="C184" s="48" t="s">
        <v>4</v>
      </c>
      <c r="D184" s="49" t="s">
        <v>2</v>
      </c>
      <c r="E184" s="49" t="s">
        <v>3</v>
      </c>
      <c r="F184" s="26" t="s">
        <v>78</v>
      </c>
      <c r="G184" s="184" t="s">
        <v>79</v>
      </c>
    </row>
    <row r="185" spans="1:7" s="47" customFormat="1" ht="28.5">
      <c r="A185" s="27"/>
      <c r="B185" s="28">
        <v>1</v>
      </c>
      <c r="C185" s="161" t="s">
        <v>314</v>
      </c>
      <c r="D185" s="198" t="s">
        <v>75</v>
      </c>
      <c r="E185" s="198">
        <v>12</v>
      </c>
      <c r="F185" s="58"/>
      <c r="G185" s="58"/>
    </row>
    <row r="186" spans="1:7" s="47" customFormat="1" ht="26.25">
      <c r="A186" s="27"/>
      <c r="B186" s="28">
        <f aca="true" t="shared" si="5" ref="B186:B241">1+B185</f>
        <v>2</v>
      </c>
      <c r="C186" s="161" t="s">
        <v>315</v>
      </c>
      <c r="D186" s="198" t="s">
        <v>75</v>
      </c>
      <c r="E186" s="198">
        <v>5</v>
      </c>
      <c r="F186" s="58"/>
      <c r="G186" s="58"/>
    </row>
    <row r="187" spans="1:7" s="47" customFormat="1" ht="26.25">
      <c r="A187" s="27"/>
      <c r="B187" s="28">
        <f t="shared" si="5"/>
        <v>3</v>
      </c>
      <c r="C187" s="161" t="s">
        <v>316</v>
      </c>
      <c r="D187" s="198" t="s">
        <v>75</v>
      </c>
      <c r="E187" s="198">
        <v>8</v>
      </c>
      <c r="F187" s="58"/>
      <c r="G187" s="58"/>
    </row>
    <row r="188" spans="1:7" s="47" customFormat="1" ht="26.25" customHeight="1">
      <c r="A188" s="27"/>
      <c r="B188" s="28">
        <f t="shared" si="5"/>
        <v>4</v>
      </c>
      <c r="C188" s="161" t="s">
        <v>317</v>
      </c>
      <c r="D188" s="198" t="s">
        <v>286</v>
      </c>
      <c r="E188" s="198">
        <v>24</v>
      </c>
      <c r="F188" s="58"/>
      <c r="G188" s="58"/>
    </row>
    <row r="189" spans="1:7" s="47" customFormat="1" ht="22.5" customHeight="1">
      <c r="A189" s="27"/>
      <c r="B189" s="28">
        <f t="shared" si="5"/>
        <v>5</v>
      </c>
      <c r="C189" s="161" t="s">
        <v>318</v>
      </c>
      <c r="D189" s="198" t="s">
        <v>286</v>
      </c>
      <c r="E189" s="198">
        <v>25</v>
      </c>
      <c r="F189" s="58"/>
      <c r="G189" s="58"/>
    </row>
    <row r="190" spans="1:7" s="47" customFormat="1" ht="24" customHeight="1">
      <c r="A190" s="27"/>
      <c r="B190" s="28">
        <f t="shared" si="5"/>
        <v>6</v>
      </c>
      <c r="C190" s="161" t="s">
        <v>319</v>
      </c>
      <c r="D190" s="198" t="s">
        <v>286</v>
      </c>
      <c r="E190" s="198">
        <v>50</v>
      </c>
      <c r="F190" s="58"/>
      <c r="G190" s="58"/>
    </row>
    <row r="191" spans="1:7" s="47" customFormat="1" ht="27.75" customHeight="1">
      <c r="A191" s="27"/>
      <c r="B191" s="28">
        <f t="shared" si="5"/>
        <v>7</v>
      </c>
      <c r="C191" s="161" t="s">
        <v>320</v>
      </c>
      <c r="D191" s="198" t="s">
        <v>286</v>
      </c>
      <c r="E191" s="198">
        <v>47</v>
      </c>
      <c r="F191" s="58"/>
      <c r="G191" s="58"/>
    </row>
    <row r="192" spans="1:7" s="47" customFormat="1" ht="26.25">
      <c r="A192" s="27"/>
      <c r="B192" s="28">
        <f t="shared" si="5"/>
        <v>8</v>
      </c>
      <c r="C192" s="156" t="s">
        <v>303</v>
      </c>
      <c r="D192" s="198" t="s">
        <v>286</v>
      </c>
      <c r="E192" s="198">
        <v>170</v>
      </c>
      <c r="F192" s="137"/>
      <c r="G192" s="58"/>
    </row>
    <row r="193" spans="1:7" s="47" customFormat="1" ht="21.75" customHeight="1">
      <c r="A193" s="27"/>
      <c r="B193" s="28">
        <f t="shared" si="5"/>
        <v>9</v>
      </c>
      <c r="C193" s="161" t="s">
        <v>321</v>
      </c>
      <c r="D193" s="198" t="s">
        <v>286</v>
      </c>
      <c r="E193" s="198">
        <v>15</v>
      </c>
      <c r="F193" s="58"/>
      <c r="G193" s="58"/>
    </row>
    <row r="194" spans="1:7" s="47" customFormat="1" ht="26.25">
      <c r="A194" s="27"/>
      <c r="B194" s="28">
        <f t="shared" si="5"/>
        <v>10</v>
      </c>
      <c r="C194" s="153" t="s">
        <v>322</v>
      </c>
      <c r="D194" s="198" t="s">
        <v>286</v>
      </c>
      <c r="E194" s="198">
        <v>5</v>
      </c>
      <c r="F194" s="58"/>
      <c r="G194" s="58"/>
    </row>
    <row r="195" spans="1:7" s="47" customFormat="1" ht="35.25" customHeight="1">
      <c r="A195" s="27"/>
      <c r="B195" s="28">
        <f t="shared" si="5"/>
        <v>11</v>
      </c>
      <c r="C195" s="209" t="s">
        <v>323</v>
      </c>
      <c r="D195" s="198" t="s">
        <v>286</v>
      </c>
      <c r="E195" s="198">
        <v>1</v>
      </c>
      <c r="F195" s="58"/>
      <c r="G195" s="58"/>
    </row>
    <row r="196" spans="1:7" s="47" customFormat="1" ht="24" customHeight="1">
      <c r="A196" s="27"/>
      <c r="B196" s="28">
        <f t="shared" si="5"/>
        <v>12</v>
      </c>
      <c r="C196" s="30" t="s">
        <v>215</v>
      </c>
      <c r="D196" s="198" t="s">
        <v>75</v>
      </c>
      <c r="E196" s="198">
        <v>300</v>
      </c>
      <c r="F196" s="58"/>
      <c r="G196" s="58"/>
    </row>
    <row r="197" spans="1:7" s="47" customFormat="1" ht="25.5" customHeight="1">
      <c r="A197" s="27"/>
      <c r="B197" s="28">
        <f t="shared" si="5"/>
        <v>13</v>
      </c>
      <c r="C197" s="30" t="s">
        <v>281</v>
      </c>
      <c r="D197" s="198" t="s">
        <v>75</v>
      </c>
      <c r="E197" s="198">
        <v>143</v>
      </c>
      <c r="F197" s="58"/>
      <c r="G197" s="58"/>
    </row>
    <row r="198" spans="1:7" s="47" customFormat="1" ht="31.5" customHeight="1">
      <c r="A198" s="27"/>
      <c r="B198" s="28">
        <f t="shared" si="5"/>
        <v>14</v>
      </c>
      <c r="C198" s="30" t="s">
        <v>250</v>
      </c>
      <c r="D198" s="198" t="s">
        <v>286</v>
      </c>
      <c r="E198" s="198">
        <v>450</v>
      </c>
      <c r="F198" s="58"/>
      <c r="G198" s="58"/>
    </row>
    <row r="199" spans="1:7" s="47" customFormat="1" ht="36" customHeight="1">
      <c r="A199" s="210"/>
      <c r="B199" s="166">
        <f t="shared" si="5"/>
        <v>15</v>
      </c>
      <c r="C199" s="155" t="s">
        <v>324</v>
      </c>
      <c r="D199" s="211" t="s">
        <v>286</v>
      </c>
      <c r="E199" s="211">
        <v>25</v>
      </c>
      <c r="F199" s="212"/>
      <c r="G199" s="58"/>
    </row>
    <row r="200" spans="1:7" s="47" customFormat="1" ht="26.25">
      <c r="A200" s="27"/>
      <c r="B200" s="28">
        <f t="shared" si="5"/>
        <v>16</v>
      </c>
      <c r="C200" s="30" t="s">
        <v>325</v>
      </c>
      <c r="D200" s="198" t="s">
        <v>286</v>
      </c>
      <c r="E200" s="198">
        <v>220</v>
      </c>
      <c r="F200" s="58"/>
      <c r="G200" s="58"/>
    </row>
    <row r="201" spans="1:7" s="47" customFormat="1" ht="26.25">
      <c r="A201" s="27"/>
      <c r="B201" s="28">
        <f t="shared" si="5"/>
        <v>17</v>
      </c>
      <c r="C201" s="156" t="s">
        <v>326</v>
      </c>
      <c r="D201" s="198" t="s">
        <v>286</v>
      </c>
      <c r="E201" s="198">
        <v>35</v>
      </c>
      <c r="F201" s="58"/>
      <c r="G201" s="58"/>
    </row>
    <row r="202" spans="1:7" s="47" customFormat="1" ht="39">
      <c r="A202" s="27"/>
      <c r="B202" s="28">
        <f t="shared" si="5"/>
        <v>18</v>
      </c>
      <c r="C202" s="30" t="s">
        <v>283</v>
      </c>
      <c r="D202" s="198" t="s">
        <v>327</v>
      </c>
      <c r="E202" s="198">
        <v>70</v>
      </c>
      <c r="F202" s="58"/>
      <c r="G202" s="58"/>
    </row>
    <row r="203" spans="1:7" s="47" customFormat="1" ht="24.75" customHeight="1">
      <c r="A203" s="27"/>
      <c r="B203" s="28">
        <f t="shared" si="5"/>
        <v>19</v>
      </c>
      <c r="C203" s="30" t="s">
        <v>212</v>
      </c>
      <c r="D203" s="198" t="s">
        <v>75</v>
      </c>
      <c r="E203" s="198">
        <v>109</v>
      </c>
      <c r="F203" s="58"/>
      <c r="G203" s="58"/>
    </row>
    <row r="204" spans="1:8" s="47" customFormat="1" ht="26.25">
      <c r="A204" s="213"/>
      <c r="B204" s="28">
        <f t="shared" si="5"/>
        <v>20</v>
      </c>
      <c r="C204" s="153" t="s">
        <v>213</v>
      </c>
      <c r="D204" s="28" t="s">
        <v>327</v>
      </c>
      <c r="E204" s="198">
        <v>15</v>
      </c>
      <c r="F204" s="58"/>
      <c r="G204" s="58"/>
      <c r="H204" s="88"/>
    </row>
    <row r="205" spans="1:7" s="47" customFormat="1" ht="26.25">
      <c r="A205" s="27"/>
      <c r="B205" s="28">
        <f t="shared" si="5"/>
        <v>21</v>
      </c>
      <c r="C205" s="161" t="s">
        <v>328</v>
      </c>
      <c r="D205" s="198" t="s">
        <v>286</v>
      </c>
      <c r="E205" s="198">
        <v>20</v>
      </c>
      <c r="F205" s="58"/>
      <c r="G205" s="58"/>
    </row>
    <row r="206" spans="1:7" s="47" customFormat="1" ht="26.25">
      <c r="A206" s="27"/>
      <c r="B206" s="28">
        <f t="shared" si="5"/>
        <v>22</v>
      </c>
      <c r="C206" s="30" t="s">
        <v>256</v>
      </c>
      <c r="D206" s="198" t="s">
        <v>12</v>
      </c>
      <c r="E206" s="198">
        <v>374</v>
      </c>
      <c r="F206" s="58"/>
      <c r="G206" s="58"/>
    </row>
    <row r="207" spans="1:7" s="47" customFormat="1" ht="39">
      <c r="A207" s="27"/>
      <c r="B207" s="28">
        <f t="shared" si="5"/>
        <v>23</v>
      </c>
      <c r="C207" s="30" t="s">
        <v>288</v>
      </c>
      <c r="D207" s="198" t="s">
        <v>329</v>
      </c>
      <c r="E207" s="198">
        <v>300</v>
      </c>
      <c r="F207" s="58"/>
      <c r="G207" s="58"/>
    </row>
    <row r="208" spans="1:7" s="47" customFormat="1" ht="26.25">
      <c r="A208" s="27"/>
      <c r="B208" s="28">
        <f t="shared" si="5"/>
        <v>24</v>
      </c>
      <c r="C208" s="30" t="s">
        <v>268</v>
      </c>
      <c r="D208" s="198" t="s">
        <v>329</v>
      </c>
      <c r="E208" s="198">
        <v>552</v>
      </c>
      <c r="F208" s="58"/>
      <c r="G208" s="58"/>
    </row>
    <row r="209" spans="1:7" s="47" customFormat="1" ht="25.5" customHeight="1">
      <c r="A209" s="27"/>
      <c r="B209" s="28">
        <f t="shared" si="5"/>
        <v>25</v>
      </c>
      <c r="C209" s="30" t="s">
        <v>306</v>
      </c>
      <c r="D209" s="198" t="s">
        <v>75</v>
      </c>
      <c r="E209" s="198">
        <v>240</v>
      </c>
      <c r="F209" s="58"/>
      <c r="G209" s="58"/>
    </row>
    <row r="210" spans="1:7" s="47" customFormat="1" ht="28.5" customHeight="1">
      <c r="A210" s="27"/>
      <c r="B210" s="28">
        <f t="shared" si="5"/>
        <v>26</v>
      </c>
      <c r="C210" s="156" t="s">
        <v>219</v>
      </c>
      <c r="D210" s="198" t="s">
        <v>75</v>
      </c>
      <c r="E210" s="198">
        <v>200</v>
      </c>
      <c r="F210" s="58"/>
      <c r="G210" s="58"/>
    </row>
    <row r="211" spans="1:7" s="47" customFormat="1" ht="23.25" customHeight="1">
      <c r="A211" s="27"/>
      <c r="B211" s="28">
        <f t="shared" si="5"/>
        <v>27</v>
      </c>
      <c r="C211" s="30" t="s">
        <v>309</v>
      </c>
      <c r="D211" s="198" t="s">
        <v>75</v>
      </c>
      <c r="E211" s="198">
        <v>142</v>
      </c>
      <c r="F211" s="58"/>
      <c r="G211" s="58"/>
    </row>
    <row r="212" spans="1:7" s="47" customFormat="1" ht="12.75">
      <c r="A212" s="27"/>
      <c r="B212" s="28">
        <f t="shared" si="5"/>
        <v>28</v>
      </c>
      <c r="C212" s="156" t="s">
        <v>224</v>
      </c>
      <c r="D212" s="198" t="s">
        <v>75</v>
      </c>
      <c r="E212" s="198">
        <v>185</v>
      </c>
      <c r="F212" s="58"/>
      <c r="G212" s="58"/>
    </row>
    <row r="213" spans="1:7" s="47" customFormat="1" ht="30.75" customHeight="1">
      <c r="A213" s="27"/>
      <c r="B213" s="28">
        <f t="shared" si="5"/>
        <v>29</v>
      </c>
      <c r="C213" s="156" t="s">
        <v>330</v>
      </c>
      <c r="D213" s="198" t="s">
        <v>75</v>
      </c>
      <c r="E213" s="198">
        <v>158</v>
      </c>
      <c r="F213" s="58"/>
      <c r="G213" s="58"/>
    </row>
    <row r="214" spans="1:7" s="47" customFormat="1" ht="41.25" customHeight="1">
      <c r="A214" s="210"/>
      <c r="B214" s="166">
        <f t="shared" si="5"/>
        <v>30</v>
      </c>
      <c r="C214" s="214" t="s">
        <v>331</v>
      </c>
      <c r="D214" s="215" t="s">
        <v>1</v>
      </c>
      <c r="E214" s="187">
        <v>190</v>
      </c>
      <c r="F214" s="216"/>
      <c r="G214" s="58"/>
    </row>
    <row r="215" spans="1:7" s="47" customFormat="1" ht="19.5" customHeight="1">
      <c r="A215" s="27"/>
      <c r="B215" s="28">
        <f t="shared" si="5"/>
        <v>31</v>
      </c>
      <c r="C215" s="156" t="s">
        <v>332</v>
      </c>
      <c r="D215" s="198" t="s">
        <v>151</v>
      </c>
      <c r="E215" s="198">
        <v>44</v>
      </c>
      <c r="F215" s="58"/>
      <c r="G215" s="58"/>
    </row>
    <row r="216" spans="1:7" s="47" customFormat="1" ht="21.75" customHeight="1">
      <c r="A216" s="27"/>
      <c r="B216" s="28">
        <f t="shared" si="5"/>
        <v>32</v>
      </c>
      <c r="C216" s="30" t="s">
        <v>333</v>
      </c>
      <c r="D216" s="198" t="s">
        <v>266</v>
      </c>
      <c r="E216" s="198">
        <v>52</v>
      </c>
      <c r="F216" s="58"/>
      <c r="G216" s="58"/>
    </row>
    <row r="217" spans="1:7" s="47" customFormat="1" ht="18" customHeight="1">
      <c r="A217" s="27"/>
      <c r="B217" s="28">
        <f t="shared" si="5"/>
        <v>33</v>
      </c>
      <c r="C217" s="156" t="s">
        <v>222</v>
      </c>
      <c r="D217" s="198" t="s">
        <v>75</v>
      </c>
      <c r="E217" s="198">
        <v>98</v>
      </c>
      <c r="F217" s="58"/>
      <c r="G217" s="58"/>
    </row>
    <row r="218" spans="1:7" s="47" customFormat="1" ht="26.25">
      <c r="A218" s="27"/>
      <c r="B218" s="28">
        <f t="shared" si="5"/>
        <v>34</v>
      </c>
      <c r="C218" s="217" t="s">
        <v>334</v>
      </c>
      <c r="D218" s="198" t="s">
        <v>151</v>
      </c>
      <c r="E218" s="198">
        <v>93</v>
      </c>
      <c r="F218" s="58"/>
      <c r="G218" s="58"/>
    </row>
    <row r="219" spans="1:7" s="47" customFormat="1" ht="26.25" customHeight="1">
      <c r="A219" s="210"/>
      <c r="B219" s="166">
        <f t="shared" si="5"/>
        <v>35</v>
      </c>
      <c r="C219" s="218" t="s">
        <v>335</v>
      </c>
      <c r="D219" s="211" t="s">
        <v>75</v>
      </c>
      <c r="E219" s="211">
        <v>80</v>
      </c>
      <c r="F219" s="212"/>
      <c r="G219" s="58"/>
    </row>
    <row r="220" spans="1:7" s="47" customFormat="1" ht="23.25" customHeight="1">
      <c r="A220" s="210"/>
      <c r="B220" s="166">
        <f t="shared" si="5"/>
        <v>36</v>
      </c>
      <c r="C220" s="155" t="s">
        <v>336</v>
      </c>
      <c r="D220" s="211" t="s">
        <v>1</v>
      </c>
      <c r="E220" s="211">
        <v>34</v>
      </c>
      <c r="F220" s="212"/>
      <c r="G220" s="58"/>
    </row>
    <row r="221" spans="1:7" s="47" customFormat="1" ht="26.25">
      <c r="A221" s="210"/>
      <c r="B221" s="166">
        <f t="shared" si="5"/>
        <v>37</v>
      </c>
      <c r="C221" s="30" t="s">
        <v>228</v>
      </c>
      <c r="D221" s="68" t="s">
        <v>1</v>
      </c>
      <c r="E221" s="68">
        <v>12</v>
      </c>
      <c r="F221" s="157"/>
      <c r="G221" s="58"/>
    </row>
    <row r="222" spans="1:7" s="47" customFormat="1" ht="22.5" customHeight="1">
      <c r="A222" s="210"/>
      <c r="B222" s="166">
        <f t="shared" si="5"/>
        <v>38</v>
      </c>
      <c r="C222" s="155" t="s">
        <v>234</v>
      </c>
      <c r="D222" s="211" t="s">
        <v>1</v>
      </c>
      <c r="E222" s="211">
        <v>39</v>
      </c>
      <c r="F222" s="212"/>
      <c r="G222" s="58"/>
    </row>
    <row r="223" spans="1:8" s="47" customFormat="1" ht="26.25" customHeight="1">
      <c r="A223" s="210"/>
      <c r="B223" s="166">
        <f t="shared" si="5"/>
        <v>39</v>
      </c>
      <c r="C223" s="154" t="s">
        <v>231</v>
      </c>
      <c r="D223" s="211" t="s">
        <v>1</v>
      </c>
      <c r="E223" s="211">
        <v>37</v>
      </c>
      <c r="F223" s="212"/>
      <c r="G223" s="58"/>
      <c r="H223" s="210"/>
    </row>
    <row r="224" spans="1:7" s="47" customFormat="1" ht="22.5" customHeight="1">
      <c r="A224" s="210"/>
      <c r="B224" s="166">
        <f t="shared" si="5"/>
        <v>40</v>
      </c>
      <c r="C224" s="154" t="s">
        <v>337</v>
      </c>
      <c r="D224" s="211" t="s">
        <v>1</v>
      </c>
      <c r="E224" s="211">
        <v>42</v>
      </c>
      <c r="F224" s="212"/>
      <c r="G224" s="58"/>
    </row>
    <row r="225" spans="1:7" s="47" customFormat="1" ht="26.25">
      <c r="A225" s="210"/>
      <c r="B225" s="166">
        <f t="shared" si="5"/>
        <v>41</v>
      </c>
      <c r="C225" s="154" t="s">
        <v>338</v>
      </c>
      <c r="D225" s="211" t="s">
        <v>1</v>
      </c>
      <c r="E225" s="211">
        <v>2</v>
      </c>
      <c r="F225" s="212"/>
      <c r="G225" s="58"/>
    </row>
    <row r="226" spans="1:7" s="47" customFormat="1" ht="24.75" customHeight="1">
      <c r="A226" s="210"/>
      <c r="B226" s="166">
        <f t="shared" si="5"/>
        <v>42</v>
      </c>
      <c r="C226" s="197" t="s">
        <v>227</v>
      </c>
      <c r="D226" s="211" t="s">
        <v>1</v>
      </c>
      <c r="E226" s="211">
        <v>24</v>
      </c>
      <c r="F226" s="212"/>
      <c r="G226" s="58"/>
    </row>
    <row r="227" spans="1:7" s="47" customFormat="1" ht="35.25" customHeight="1">
      <c r="A227" s="210"/>
      <c r="B227" s="166">
        <f t="shared" si="5"/>
        <v>43</v>
      </c>
      <c r="C227" s="154" t="s">
        <v>225</v>
      </c>
      <c r="D227" s="219" t="s">
        <v>1</v>
      </c>
      <c r="E227" s="219">
        <v>2</v>
      </c>
      <c r="F227" s="220"/>
      <c r="G227" s="58"/>
    </row>
    <row r="228" spans="1:7" s="47" customFormat="1" ht="21.75" customHeight="1">
      <c r="A228" s="27"/>
      <c r="B228" s="28">
        <f t="shared" si="5"/>
        <v>44</v>
      </c>
      <c r="C228" s="156" t="s">
        <v>261</v>
      </c>
      <c r="D228" s="198" t="s">
        <v>1</v>
      </c>
      <c r="E228" s="198">
        <v>23</v>
      </c>
      <c r="F228" s="58"/>
      <c r="G228" s="58"/>
    </row>
    <row r="229" spans="1:7" s="47" customFormat="1" ht="32.25" customHeight="1">
      <c r="A229" s="27"/>
      <c r="B229" s="28">
        <f t="shared" si="5"/>
        <v>45</v>
      </c>
      <c r="C229" s="161" t="s">
        <v>339</v>
      </c>
      <c r="D229" s="198" t="s">
        <v>1</v>
      </c>
      <c r="E229" s="198">
        <v>164</v>
      </c>
      <c r="F229" s="58"/>
      <c r="G229" s="58"/>
    </row>
    <row r="230" spans="1:7" s="47" customFormat="1" ht="33" customHeight="1">
      <c r="A230" s="27"/>
      <c r="B230" s="28">
        <f t="shared" si="5"/>
        <v>46</v>
      </c>
      <c r="C230" s="30" t="s">
        <v>259</v>
      </c>
      <c r="D230" s="198" t="s">
        <v>1</v>
      </c>
      <c r="E230" s="198">
        <v>183</v>
      </c>
      <c r="F230" s="58"/>
      <c r="G230" s="58"/>
    </row>
    <row r="231" spans="1:7" s="47" customFormat="1" ht="27" customHeight="1">
      <c r="A231" s="27"/>
      <c r="B231" s="28">
        <f t="shared" si="5"/>
        <v>47</v>
      </c>
      <c r="C231" s="30" t="s">
        <v>298</v>
      </c>
      <c r="D231" s="198" t="s">
        <v>1</v>
      </c>
      <c r="E231" s="198">
        <v>10</v>
      </c>
      <c r="F231" s="58"/>
      <c r="G231" s="58"/>
    </row>
    <row r="232" spans="1:7" s="47" customFormat="1" ht="35.25" customHeight="1">
      <c r="A232" s="27"/>
      <c r="B232" s="28">
        <f t="shared" si="5"/>
        <v>48</v>
      </c>
      <c r="C232" s="161" t="s">
        <v>340</v>
      </c>
      <c r="D232" s="198" t="s">
        <v>151</v>
      </c>
      <c r="E232" s="198">
        <v>30</v>
      </c>
      <c r="F232" s="58"/>
      <c r="G232" s="58"/>
    </row>
    <row r="233" spans="1:7" s="47" customFormat="1" ht="27" customHeight="1">
      <c r="A233" s="27"/>
      <c r="B233" s="28">
        <f t="shared" si="5"/>
        <v>49</v>
      </c>
      <c r="C233" s="30" t="s">
        <v>341</v>
      </c>
      <c r="D233" s="198" t="s">
        <v>75</v>
      </c>
      <c r="E233" s="198">
        <v>240</v>
      </c>
      <c r="F233" s="58"/>
      <c r="G233" s="58"/>
    </row>
    <row r="234" spans="1:7" s="47" customFormat="1" ht="22.5" customHeight="1">
      <c r="A234" s="27"/>
      <c r="B234" s="28">
        <f t="shared" si="5"/>
        <v>50</v>
      </c>
      <c r="C234" s="156" t="s">
        <v>342</v>
      </c>
      <c r="D234" s="198" t="s">
        <v>75</v>
      </c>
      <c r="E234" s="198">
        <v>100</v>
      </c>
      <c r="F234" s="58"/>
      <c r="G234" s="58"/>
    </row>
    <row r="235" spans="1:7" s="47" customFormat="1" ht="22.5" customHeight="1">
      <c r="A235" s="27"/>
      <c r="B235" s="28">
        <f t="shared" si="5"/>
        <v>51</v>
      </c>
      <c r="C235" s="161" t="s">
        <v>343</v>
      </c>
      <c r="D235" s="198" t="s">
        <v>75</v>
      </c>
      <c r="E235" s="198">
        <v>51</v>
      </c>
      <c r="F235" s="58"/>
      <c r="G235" s="58"/>
    </row>
    <row r="236" spans="1:7" s="47" customFormat="1" ht="26.25" customHeight="1">
      <c r="A236" s="27"/>
      <c r="B236" s="28">
        <f t="shared" si="5"/>
        <v>52</v>
      </c>
      <c r="C236" s="30" t="s">
        <v>262</v>
      </c>
      <c r="D236" s="198" t="s">
        <v>75</v>
      </c>
      <c r="E236" s="198">
        <v>52</v>
      </c>
      <c r="F236" s="58"/>
      <c r="G236" s="58"/>
    </row>
    <row r="237" spans="1:7" s="47" customFormat="1" ht="22.5" customHeight="1">
      <c r="A237" s="27"/>
      <c r="B237" s="28">
        <f t="shared" si="5"/>
        <v>53</v>
      </c>
      <c r="C237" s="195" t="s">
        <v>293</v>
      </c>
      <c r="D237" s="198" t="s">
        <v>75</v>
      </c>
      <c r="E237" s="198">
        <v>8</v>
      </c>
      <c r="F237" s="58"/>
      <c r="G237" s="58"/>
    </row>
    <row r="238" spans="1:7" s="47" customFormat="1" ht="30" customHeight="1">
      <c r="A238" s="27"/>
      <c r="B238" s="28">
        <f t="shared" si="5"/>
        <v>54</v>
      </c>
      <c r="C238" s="161" t="s">
        <v>344</v>
      </c>
      <c r="D238" s="198" t="s">
        <v>75</v>
      </c>
      <c r="E238" s="198">
        <v>16</v>
      </c>
      <c r="F238" s="58"/>
      <c r="G238" s="58"/>
    </row>
    <row r="239" spans="1:7" s="47" customFormat="1" ht="32.25" customHeight="1">
      <c r="A239" s="27"/>
      <c r="B239" s="28">
        <f t="shared" si="5"/>
        <v>55</v>
      </c>
      <c r="C239" s="161" t="s">
        <v>345</v>
      </c>
      <c r="D239" s="198" t="s">
        <v>151</v>
      </c>
      <c r="E239" s="198">
        <v>30</v>
      </c>
      <c r="F239" s="58"/>
      <c r="G239" s="58"/>
    </row>
    <row r="240" spans="1:7" s="47" customFormat="1" ht="30.75" customHeight="1">
      <c r="A240" s="27"/>
      <c r="B240" s="28">
        <f t="shared" si="5"/>
        <v>56</v>
      </c>
      <c r="C240" s="30" t="s">
        <v>287</v>
      </c>
      <c r="D240" s="198" t="s">
        <v>264</v>
      </c>
      <c r="E240" s="198">
        <v>175</v>
      </c>
      <c r="F240" s="58"/>
      <c r="G240" s="58"/>
    </row>
    <row r="241" spans="1:7" s="47" customFormat="1" ht="21.75" customHeight="1">
      <c r="A241" s="27"/>
      <c r="B241" s="28">
        <f t="shared" si="5"/>
        <v>57</v>
      </c>
      <c r="C241" s="209" t="s">
        <v>346</v>
      </c>
      <c r="D241" s="198" t="s">
        <v>1</v>
      </c>
      <c r="E241" s="198">
        <v>100</v>
      </c>
      <c r="F241" s="58"/>
      <c r="G241" s="58"/>
    </row>
    <row r="242" spans="1:7" s="131" customFormat="1" ht="12.75">
      <c r="A242" s="183"/>
      <c r="B242" s="251" t="s">
        <v>13</v>
      </c>
      <c r="C242" s="289"/>
      <c r="D242" s="289"/>
      <c r="E242" s="289"/>
      <c r="F242" s="290"/>
      <c r="G242" s="59"/>
    </row>
    <row r="243" spans="1:7" s="131" customFormat="1" ht="12.75">
      <c r="A243" s="183"/>
      <c r="B243" s="251" t="s">
        <v>244</v>
      </c>
      <c r="C243" s="289"/>
      <c r="D243" s="289"/>
      <c r="E243" s="289"/>
      <c r="F243" s="290"/>
      <c r="G243" s="59"/>
    </row>
    <row r="244" spans="1:7" s="131" customFormat="1" ht="12.75">
      <c r="A244" s="183"/>
      <c r="B244" s="251" t="s">
        <v>347</v>
      </c>
      <c r="C244" s="289"/>
      <c r="D244" s="289"/>
      <c r="E244" s="289"/>
      <c r="F244" s="290"/>
      <c r="G244" s="59"/>
    </row>
    <row r="245" spans="1:7" s="47" customFormat="1" ht="12.75">
      <c r="A245" s="56"/>
      <c r="B245" s="182"/>
      <c r="C245" s="182"/>
      <c r="D245" s="182"/>
      <c r="E245" s="66"/>
      <c r="F245" s="66"/>
      <c r="G245" s="221"/>
    </row>
    <row r="246" spans="1:7" s="131" customFormat="1" ht="12.75">
      <c r="A246" s="183"/>
      <c r="B246" s="183"/>
      <c r="C246" s="183"/>
      <c r="D246" s="183"/>
      <c r="E246" s="183"/>
      <c r="F246" s="183"/>
      <c r="G246" s="222"/>
    </row>
    <row r="247" spans="1:7" s="47" customFormat="1" ht="12.75">
      <c r="A247" s="105" t="s">
        <v>348</v>
      </c>
      <c r="B247" s="182"/>
      <c r="C247" s="182"/>
      <c r="D247" s="182"/>
      <c r="E247" s="202"/>
      <c r="F247" s="202"/>
      <c r="G247" s="223"/>
    </row>
    <row r="248" spans="1:7" s="131" customFormat="1" ht="12.75">
      <c r="A248" s="204"/>
      <c r="B248" s="205"/>
      <c r="C248" s="205"/>
      <c r="D248" s="205"/>
      <c r="E248" s="200"/>
      <c r="F248" s="200"/>
      <c r="G248" s="206"/>
    </row>
    <row r="249" spans="1:7" s="208" customFormat="1" ht="39">
      <c r="A249" s="207"/>
      <c r="B249" s="48" t="s">
        <v>0</v>
      </c>
      <c r="C249" s="48" t="s">
        <v>4</v>
      </c>
      <c r="D249" s="49" t="s">
        <v>2</v>
      </c>
      <c r="E249" s="49" t="s">
        <v>3</v>
      </c>
      <c r="F249" s="26" t="s">
        <v>78</v>
      </c>
      <c r="G249" s="184" t="s">
        <v>79</v>
      </c>
    </row>
    <row r="250" spans="1:7" s="47" customFormat="1" ht="28.5">
      <c r="A250" s="27"/>
      <c r="B250" s="28">
        <v>1</v>
      </c>
      <c r="C250" s="161" t="s">
        <v>314</v>
      </c>
      <c r="D250" s="198" t="s">
        <v>75</v>
      </c>
      <c r="E250" s="198">
        <v>45</v>
      </c>
      <c r="F250" s="58"/>
      <c r="G250" s="58"/>
    </row>
    <row r="251" spans="1:7" s="47" customFormat="1" ht="26.25">
      <c r="A251" s="27"/>
      <c r="B251" s="28">
        <f aca="true" t="shared" si="6" ref="B251:B307">1+B250</f>
        <v>2</v>
      </c>
      <c r="C251" s="161" t="s">
        <v>315</v>
      </c>
      <c r="D251" s="198" t="s">
        <v>75</v>
      </c>
      <c r="E251" s="198">
        <v>35</v>
      </c>
      <c r="F251" s="58"/>
      <c r="G251" s="58"/>
    </row>
    <row r="252" spans="1:7" s="47" customFormat="1" ht="29.25" customHeight="1">
      <c r="A252" s="27"/>
      <c r="B252" s="28">
        <f t="shared" si="6"/>
        <v>3</v>
      </c>
      <c r="C252" s="161" t="s">
        <v>316</v>
      </c>
      <c r="D252" s="198" t="s">
        <v>75</v>
      </c>
      <c r="E252" s="198">
        <v>25</v>
      </c>
      <c r="F252" s="58"/>
      <c r="G252" s="58"/>
    </row>
    <row r="253" spans="1:7" s="47" customFormat="1" ht="22.5" customHeight="1">
      <c r="A253" s="27"/>
      <c r="B253" s="28">
        <f t="shared" si="6"/>
        <v>4</v>
      </c>
      <c r="C253" s="161" t="s">
        <v>317</v>
      </c>
      <c r="D253" s="198" t="s">
        <v>286</v>
      </c>
      <c r="E253" s="198">
        <v>80</v>
      </c>
      <c r="F253" s="58"/>
      <c r="G253" s="58"/>
    </row>
    <row r="254" spans="1:7" s="47" customFormat="1" ht="23.25" customHeight="1">
      <c r="A254" s="27"/>
      <c r="B254" s="28">
        <f t="shared" si="6"/>
        <v>5</v>
      </c>
      <c r="C254" s="161" t="s">
        <v>318</v>
      </c>
      <c r="D254" s="198" t="s">
        <v>286</v>
      </c>
      <c r="E254" s="198">
        <v>80</v>
      </c>
      <c r="F254" s="58"/>
      <c r="G254" s="58"/>
    </row>
    <row r="255" spans="1:7" s="47" customFormat="1" ht="23.25" customHeight="1">
      <c r="A255" s="27"/>
      <c r="B255" s="28">
        <f t="shared" si="6"/>
        <v>6</v>
      </c>
      <c r="C255" s="161" t="s">
        <v>319</v>
      </c>
      <c r="D255" s="198" t="s">
        <v>286</v>
      </c>
      <c r="E255" s="198">
        <v>120</v>
      </c>
      <c r="F255" s="58"/>
      <c r="G255" s="58"/>
    </row>
    <row r="256" spans="1:7" s="47" customFormat="1" ht="24" customHeight="1">
      <c r="A256" s="27"/>
      <c r="B256" s="28">
        <f t="shared" si="6"/>
        <v>7</v>
      </c>
      <c r="C256" s="161" t="s">
        <v>320</v>
      </c>
      <c r="D256" s="198" t="s">
        <v>286</v>
      </c>
      <c r="E256" s="198">
        <v>120</v>
      </c>
      <c r="F256" s="58"/>
      <c r="G256" s="58"/>
    </row>
    <row r="257" spans="1:7" s="47" customFormat="1" ht="26.25">
      <c r="A257" s="27"/>
      <c r="B257" s="28">
        <f t="shared" si="6"/>
        <v>8</v>
      </c>
      <c r="C257" s="156" t="s">
        <v>303</v>
      </c>
      <c r="D257" s="198" t="s">
        <v>286</v>
      </c>
      <c r="E257" s="198">
        <v>90</v>
      </c>
      <c r="F257" s="137"/>
      <c r="G257" s="58"/>
    </row>
    <row r="258" spans="1:7" s="47" customFormat="1" ht="23.25" customHeight="1">
      <c r="A258" s="27"/>
      <c r="B258" s="28">
        <f t="shared" si="6"/>
        <v>9</v>
      </c>
      <c r="C258" s="161" t="s">
        <v>321</v>
      </c>
      <c r="D258" s="198" t="s">
        <v>286</v>
      </c>
      <c r="E258" s="198">
        <v>30</v>
      </c>
      <c r="F258" s="58"/>
      <c r="G258" s="58"/>
    </row>
    <row r="259" spans="1:7" s="47" customFormat="1" ht="29.25" customHeight="1">
      <c r="A259" s="27"/>
      <c r="B259" s="28">
        <f t="shared" si="6"/>
        <v>10</v>
      </c>
      <c r="C259" s="153" t="s">
        <v>322</v>
      </c>
      <c r="D259" s="198" t="s">
        <v>286</v>
      </c>
      <c r="E259" s="198">
        <v>25</v>
      </c>
      <c r="F259" s="58"/>
      <c r="G259" s="58"/>
    </row>
    <row r="260" spans="1:7" s="47" customFormat="1" ht="39.75" customHeight="1">
      <c r="A260" s="27"/>
      <c r="B260" s="28">
        <f t="shared" si="6"/>
        <v>11</v>
      </c>
      <c r="C260" s="209" t="s">
        <v>323</v>
      </c>
      <c r="D260" s="198" t="s">
        <v>286</v>
      </c>
      <c r="E260" s="198">
        <v>40</v>
      </c>
      <c r="F260" s="58"/>
      <c r="G260" s="58"/>
    </row>
    <row r="261" spans="1:7" s="47" customFormat="1" ht="27" customHeight="1">
      <c r="A261" s="27"/>
      <c r="B261" s="28">
        <f t="shared" si="6"/>
        <v>12</v>
      </c>
      <c r="C261" s="30" t="s">
        <v>215</v>
      </c>
      <c r="D261" s="198" t="s">
        <v>75</v>
      </c>
      <c r="E261" s="198">
        <v>250</v>
      </c>
      <c r="F261" s="58"/>
      <c r="G261" s="58"/>
    </row>
    <row r="262" spans="1:7" s="47" customFormat="1" ht="25.5" customHeight="1">
      <c r="A262" s="27"/>
      <c r="B262" s="28">
        <f t="shared" si="6"/>
        <v>13</v>
      </c>
      <c r="C262" s="30" t="s">
        <v>281</v>
      </c>
      <c r="D262" s="198" t="s">
        <v>75</v>
      </c>
      <c r="E262" s="198">
        <v>120</v>
      </c>
      <c r="F262" s="58"/>
      <c r="G262" s="58"/>
    </row>
    <row r="263" spans="1:7" s="47" customFormat="1" ht="26.25">
      <c r="A263" s="27"/>
      <c r="B263" s="28">
        <f t="shared" si="6"/>
        <v>14</v>
      </c>
      <c r="C263" s="30" t="s">
        <v>250</v>
      </c>
      <c r="D263" s="198" t="s">
        <v>286</v>
      </c>
      <c r="E263" s="198">
        <v>350</v>
      </c>
      <c r="F263" s="58"/>
      <c r="G263" s="58"/>
    </row>
    <row r="264" spans="1:7" s="47" customFormat="1" ht="31.5" customHeight="1">
      <c r="A264" s="27"/>
      <c r="B264" s="28">
        <f t="shared" si="6"/>
        <v>15</v>
      </c>
      <c r="C264" s="30" t="s">
        <v>325</v>
      </c>
      <c r="D264" s="198" t="s">
        <v>286</v>
      </c>
      <c r="E264" s="198">
        <v>280</v>
      </c>
      <c r="F264" s="58"/>
      <c r="G264" s="58"/>
    </row>
    <row r="265" spans="1:7" s="47" customFormat="1" ht="30" customHeight="1">
      <c r="A265" s="27"/>
      <c r="B265" s="28">
        <f t="shared" si="6"/>
        <v>16</v>
      </c>
      <c r="C265" s="156" t="s">
        <v>326</v>
      </c>
      <c r="D265" s="198" t="s">
        <v>286</v>
      </c>
      <c r="E265" s="198">
        <v>150</v>
      </c>
      <c r="F265" s="58"/>
      <c r="G265" s="58"/>
    </row>
    <row r="266" spans="1:7" s="47" customFormat="1" ht="48" customHeight="1">
      <c r="A266" s="27"/>
      <c r="B266" s="28">
        <f t="shared" si="6"/>
        <v>17</v>
      </c>
      <c r="C266" s="30" t="s">
        <v>283</v>
      </c>
      <c r="D266" s="198" t="s">
        <v>327</v>
      </c>
      <c r="E266" s="198">
        <v>40</v>
      </c>
      <c r="F266" s="58"/>
      <c r="G266" s="58"/>
    </row>
    <row r="267" spans="1:7" s="47" customFormat="1" ht="24.75" customHeight="1">
      <c r="A267" s="27"/>
      <c r="B267" s="28">
        <f t="shared" si="6"/>
        <v>18</v>
      </c>
      <c r="C267" s="30" t="s">
        <v>212</v>
      </c>
      <c r="D267" s="198" t="s">
        <v>75</v>
      </c>
      <c r="E267" s="198">
        <v>120</v>
      </c>
      <c r="F267" s="58"/>
      <c r="G267" s="58"/>
    </row>
    <row r="268" spans="1:8" s="47" customFormat="1" ht="33.75" customHeight="1">
      <c r="A268" s="213"/>
      <c r="B268" s="28">
        <f t="shared" si="6"/>
        <v>19</v>
      </c>
      <c r="C268" s="153" t="s">
        <v>213</v>
      </c>
      <c r="D268" s="28" t="s">
        <v>327</v>
      </c>
      <c r="E268" s="198">
        <v>10</v>
      </c>
      <c r="F268" s="58"/>
      <c r="G268" s="58"/>
      <c r="H268" s="88"/>
    </row>
    <row r="269" spans="1:7" s="47" customFormat="1" ht="37.5" customHeight="1">
      <c r="A269" s="27"/>
      <c r="B269" s="28">
        <f t="shared" si="6"/>
        <v>20</v>
      </c>
      <c r="C269" s="161" t="s">
        <v>328</v>
      </c>
      <c r="D269" s="198" t="s">
        <v>286</v>
      </c>
      <c r="E269" s="198">
        <v>120</v>
      </c>
      <c r="F269" s="58"/>
      <c r="G269" s="58"/>
    </row>
    <row r="270" spans="1:7" s="47" customFormat="1" ht="35.25" customHeight="1">
      <c r="A270" s="27"/>
      <c r="B270" s="28">
        <f t="shared" si="6"/>
        <v>21</v>
      </c>
      <c r="C270" s="30" t="s">
        <v>256</v>
      </c>
      <c r="D270" s="198" t="s">
        <v>12</v>
      </c>
      <c r="E270" s="198">
        <v>320</v>
      </c>
      <c r="F270" s="58"/>
      <c r="G270" s="58"/>
    </row>
    <row r="271" spans="1:7" s="47" customFormat="1" ht="39">
      <c r="A271" s="27"/>
      <c r="B271" s="28">
        <f t="shared" si="6"/>
        <v>22</v>
      </c>
      <c r="C271" s="30" t="s">
        <v>349</v>
      </c>
      <c r="D271" s="198" t="s">
        <v>329</v>
      </c>
      <c r="E271" s="198">
        <v>320</v>
      </c>
      <c r="F271" s="58"/>
      <c r="G271" s="58"/>
    </row>
    <row r="272" spans="1:7" s="47" customFormat="1" ht="33.75" customHeight="1">
      <c r="A272" s="27"/>
      <c r="B272" s="28">
        <f t="shared" si="6"/>
        <v>23</v>
      </c>
      <c r="C272" s="30" t="s">
        <v>268</v>
      </c>
      <c r="D272" s="198" t="s">
        <v>329</v>
      </c>
      <c r="E272" s="198">
        <v>700</v>
      </c>
      <c r="F272" s="58"/>
      <c r="G272" s="58"/>
    </row>
    <row r="273" spans="1:7" s="47" customFormat="1" ht="21.75" customHeight="1">
      <c r="A273" s="27"/>
      <c r="B273" s="28">
        <f t="shared" si="6"/>
        <v>24</v>
      </c>
      <c r="C273" s="30" t="s">
        <v>306</v>
      </c>
      <c r="D273" s="198" t="s">
        <v>75</v>
      </c>
      <c r="E273" s="198">
        <v>240</v>
      </c>
      <c r="F273" s="58"/>
      <c r="G273" s="58"/>
    </row>
    <row r="274" spans="1:7" s="47" customFormat="1" ht="23.25" customHeight="1">
      <c r="A274" s="27"/>
      <c r="B274" s="28">
        <f t="shared" si="6"/>
        <v>25</v>
      </c>
      <c r="C274" s="156" t="s">
        <v>350</v>
      </c>
      <c r="D274" s="198" t="s">
        <v>75</v>
      </c>
      <c r="E274" s="198">
        <v>200</v>
      </c>
      <c r="F274" s="58"/>
      <c r="G274" s="58"/>
    </row>
    <row r="275" spans="1:7" s="47" customFormat="1" ht="21.75" customHeight="1">
      <c r="A275" s="27"/>
      <c r="B275" s="28">
        <f t="shared" si="6"/>
        <v>26</v>
      </c>
      <c r="C275" s="30" t="s">
        <v>309</v>
      </c>
      <c r="D275" s="198" t="s">
        <v>75</v>
      </c>
      <c r="E275" s="198">
        <v>100</v>
      </c>
      <c r="F275" s="58"/>
      <c r="G275" s="58"/>
    </row>
    <row r="276" spans="1:7" s="47" customFormat="1" ht="12.75">
      <c r="A276" s="27"/>
      <c r="B276" s="28">
        <f t="shared" si="6"/>
        <v>27</v>
      </c>
      <c r="C276" s="156" t="s">
        <v>224</v>
      </c>
      <c r="D276" s="198" t="s">
        <v>75</v>
      </c>
      <c r="E276" s="198">
        <v>220</v>
      </c>
      <c r="F276" s="58"/>
      <c r="G276" s="58"/>
    </row>
    <row r="277" spans="1:7" s="47" customFormat="1" ht="22.5" customHeight="1">
      <c r="A277" s="27"/>
      <c r="B277" s="28">
        <f t="shared" si="6"/>
        <v>28</v>
      </c>
      <c r="C277" s="156" t="s">
        <v>330</v>
      </c>
      <c r="D277" s="198" t="s">
        <v>75</v>
      </c>
      <c r="E277" s="198">
        <v>180</v>
      </c>
      <c r="F277" s="58"/>
      <c r="G277" s="58"/>
    </row>
    <row r="278" spans="1:7" s="47" customFormat="1" ht="21" customHeight="1">
      <c r="A278" s="27"/>
      <c r="B278" s="28">
        <f t="shared" si="6"/>
        <v>29</v>
      </c>
      <c r="C278" s="156" t="s">
        <v>332</v>
      </c>
      <c r="D278" s="198" t="s">
        <v>151</v>
      </c>
      <c r="E278" s="198">
        <v>140</v>
      </c>
      <c r="F278" s="58"/>
      <c r="G278" s="58"/>
    </row>
    <row r="279" spans="1:7" s="47" customFormat="1" ht="22.5" customHeight="1">
      <c r="A279" s="27"/>
      <c r="B279" s="28">
        <f t="shared" si="6"/>
        <v>30</v>
      </c>
      <c r="C279" s="30" t="s">
        <v>333</v>
      </c>
      <c r="D279" s="198" t="s">
        <v>266</v>
      </c>
      <c r="E279" s="198">
        <v>100</v>
      </c>
      <c r="F279" s="58"/>
      <c r="G279" s="58"/>
    </row>
    <row r="280" spans="1:7" s="47" customFormat="1" ht="22.5" customHeight="1">
      <c r="A280" s="27"/>
      <c r="B280" s="28">
        <f t="shared" si="6"/>
        <v>31</v>
      </c>
      <c r="C280" s="156" t="s">
        <v>222</v>
      </c>
      <c r="D280" s="198" t="s">
        <v>75</v>
      </c>
      <c r="E280" s="198">
        <v>160</v>
      </c>
      <c r="F280" s="58"/>
      <c r="G280" s="58"/>
    </row>
    <row r="281" spans="1:7" s="47" customFormat="1" ht="33.75" customHeight="1">
      <c r="A281" s="27"/>
      <c r="B281" s="28">
        <f t="shared" si="6"/>
        <v>32</v>
      </c>
      <c r="C281" s="161" t="s">
        <v>334</v>
      </c>
      <c r="D281" s="198" t="s">
        <v>151</v>
      </c>
      <c r="E281" s="198">
        <v>120</v>
      </c>
      <c r="F281" s="58"/>
      <c r="G281" s="58"/>
    </row>
    <row r="282" spans="1:7" s="47" customFormat="1" ht="23.25" customHeight="1">
      <c r="A282" s="27"/>
      <c r="B282" s="28">
        <f t="shared" si="6"/>
        <v>33</v>
      </c>
      <c r="C282" s="30" t="s">
        <v>336</v>
      </c>
      <c r="D282" s="198" t="s">
        <v>1</v>
      </c>
      <c r="E282" s="198">
        <v>80</v>
      </c>
      <c r="F282" s="58"/>
      <c r="G282" s="58"/>
    </row>
    <row r="283" spans="1:7" s="47" customFormat="1" ht="32.25" customHeight="1">
      <c r="A283" s="27"/>
      <c r="B283" s="28">
        <f t="shared" si="6"/>
        <v>34</v>
      </c>
      <c r="C283" s="30" t="s">
        <v>228</v>
      </c>
      <c r="D283" s="68" t="s">
        <v>1</v>
      </c>
      <c r="E283" s="68">
        <v>5</v>
      </c>
      <c r="F283" s="157"/>
      <c r="G283" s="58"/>
    </row>
    <row r="284" spans="1:7" s="47" customFormat="1" ht="24.75" customHeight="1">
      <c r="A284" s="27"/>
      <c r="B284" s="28">
        <f t="shared" si="6"/>
        <v>35</v>
      </c>
      <c r="C284" s="154" t="s">
        <v>351</v>
      </c>
      <c r="D284" s="198" t="s">
        <v>1</v>
      </c>
      <c r="E284" s="198">
        <v>3</v>
      </c>
      <c r="F284" s="58"/>
      <c r="G284" s="58"/>
    </row>
    <row r="285" spans="1:7" s="47" customFormat="1" ht="21" customHeight="1">
      <c r="A285" s="27"/>
      <c r="B285" s="28">
        <f t="shared" si="6"/>
        <v>36</v>
      </c>
      <c r="C285" s="154" t="s">
        <v>352</v>
      </c>
      <c r="D285" s="198" t="s">
        <v>1</v>
      </c>
      <c r="E285" s="198">
        <v>1</v>
      </c>
      <c r="F285" s="58"/>
      <c r="G285" s="58"/>
    </row>
    <row r="286" spans="1:7" s="47" customFormat="1" ht="18.75" customHeight="1">
      <c r="A286" s="27"/>
      <c r="B286" s="28">
        <f t="shared" si="6"/>
        <v>37</v>
      </c>
      <c r="C286" s="30" t="s">
        <v>234</v>
      </c>
      <c r="D286" s="198" t="s">
        <v>1</v>
      </c>
      <c r="E286" s="198">
        <v>80</v>
      </c>
      <c r="F286" s="58"/>
      <c r="G286" s="58"/>
    </row>
    <row r="287" spans="1:7" s="47" customFormat="1" ht="18" customHeight="1">
      <c r="A287" s="27"/>
      <c r="B287" s="28">
        <f t="shared" si="6"/>
        <v>38</v>
      </c>
      <c r="C287" s="156" t="s">
        <v>231</v>
      </c>
      <c r="D287" s="198" t="s">
        <v>1</v>
      </c>
      <c r="E287" s="198">
        <v>80</v>
      </c>
      <c r="F287" s="58"/>
      <c r="G287" s="58"/>
    </row>
    <row r="288" spans="1:7" s="47" customFormat="1" ht="19.5" customHeight="1">
      <c r="A288" s="27"/>
      <c r="B288" s="28">
        <f t="shared" si="6"/>
        <v>39</v>
      </c>
      <c r="C288" s="156" t="s">
        <v>353</v>
      </c>
      <c r="D288" s="198" t="s">
        <v>1</v>
      </c>
      <c r="E288" s="198">
        <v>80</v>
      </c>
      <c r="F288" s="58"/>
      <c r="G288" s="58"/>
    </row>
    <row r="289" spans="1:7" s="47" customFormat="1" ht="21" customHeight="1">
      <c r="A289" s="27"/>
      <c r="B289" s="28">
        <f t="shared" si="6"/>
        <v>40</v>
      </c>
      <c r="C289" s="161" t="s">
        <v>227</v>
      </c>
      <c r="D289" s="198" t="s">
        <v>1</v>
      </c>
      <c r="E289" s="198">
        <v>40</v>
      </c>
      <c r="F289" s="58"/>
      <c r="G289" s="58"/>
    </row>
    <row r="290" spans="1:7" s="47" customFormat="1" ht="26.25">
      <c r="A290" s="27"/>
      <c r="B290" s="28">
        <f t="shared" si="6"/>
        <v>41</v>
      </c>
      <c r="C290" s="156" t="s">
        <v>225</v>
      </c>
      <c r="D290" s="134" t="s">
        <v>1</v>
      </c>
      <c r="E290" s="134">
        <v>2</v>
      </c>
      <c r="F290" s="224"/>
      <c r="G290" s="58"/>
    </row>
    <row r="291" spans="1:7" s="47" customFormat="1" ht="28.5" customHeight="1">
      <c r="A291" s="27"/>
      <c r="B291" s="28">
        <f t="shared" si="6"/>
        <v>42</v>
      </c>
      <c r="C291" s="156" t="s">
        <v>261</v>
      </c>
      <c r="D291" s="198" t="s">
        <v>1</v>
      </c>
      <c r="E291" s="198">
        <v>80</v>
      </c>
      <c r="F291" s="58"/>
      <c r="G291" s="58"/>
    </row>
    <row r="292" spans="1:7" s="47" customFormat="1" ht="24.75" customHeight="1">
      <c r="A292" s="27"/>
      <c r="B292" s="28">
        <f t="shared" si="6"/>
        <v>43</v>
      </c>
      <c r="C292" s="161" t="s">
        <v>280</v>
      </c>
      <c r="D292" s="198" t="s">
        <v>1</v>
      </c>
      <c r="E292" s="198">
        <v>120</v>
      </c>
      <c r="F292" s="58"/>
      <c r="G292" s="58"/>
    </row>
    <row r="293" spans="1:7" s="47" customFormat="1" ht="25.5" customHeight="1">
      <c r="A293" s="27"/>
      <c r="B293" s="28">
        <f t="shared" si="6"/>
        <v>44</v>
      </c>
      <c r="C293" s="30" t="s">
        <v>259</v>
      </c>
      <c r="D293" s="198" t="s">
        <v>1</v>
      </c>
      <c r="E293" s="198">
        <v>120</v>
      </c>
      <c r="F293" s="58"/>
      <c r="G293" s="58"/>
    </row>
    <row r="294" spans="1:7" s="47" customFormat="1" ht="19.5" customHeight="1">
      <c r="A294" s="27"/>
      <c r="B294" s="28">
        <f t="shared" si="6"/>
        <v>45</v>
      </c>
      <c r="C294" s="30" t="s">
        <v>298</v>
      </c>
      <c r="D294" s="198" t="s">
        <v>1</v>
      </c>
      <c r="E294" s="198">
        <v>80</v>
      </c>
      <c r="F294" s="58"/>
      <c r="G294" s="58"/>
    </row>
    <row r="295" spans="1:7" s="47" customFormat="1" ht="30.75" customHeight="1">
      <c r="A295" s="27"/>
      <c r="B295" s="28">
        <f t="shared" si="6"/>
        <v>46</v>
      </c>
      <c r="C295" s="161" t="s">
        <v>340</v>
      </c>
      <c r="D295" s="198" t="s">
        <v>151</v>
      </c>
      <c r="E295" s="198">
        <v>40</v>
      </c>
      <c r="F295" s="58"/>
      <c r="G295" s="58"/>
    </row>
    <row r="296" spans="1:7" s="47" customFormat="1" ht="15" customHeight="1">
      <c r="A296" s="27"/>
      <c r="B296" s="28">
        <f t="shared" si="6"/>
        <v>47</v>
      </c>
      <c r="C296" s="30" t="s">
        <v>341</v>
      </c>
      <c r="D296" s="198" t="s">
        <v>75</v>
      </c>
      <c r="E296" s="198">
        <v>120</v>
      </c>
      <c r="F296" s="58"/>
      <c r="G296" s="58"/>
    </row>
    <row r="297" spans="1:7" s="47" customFormat="1" ht="18" customHeight="1">
      <c r="A297" s="27"/>
      <c r="B297" s="28">
        <f t="shared" si="6"/>
        <v>48</v>
      </c>
      <c r="C297" s="156" t="s">
        <v>251</v>
      </c>
      <c r="D297" s="198" t="s">
        <v>75</v>
      </c>
      <c r="E297" s="198">
        <v>80</v>
      </c>
      <c r="F297" s="58"/>
      <c r="G297" s="58"/>
    </row>
    <row r="298" spans="1:7" s="47" customFormat="1" ht="18" customHeight="1">
      <c r="A298" s="27"/>
      <c r="B298" s="28">
        <f t="shared" si="6"/>
        <v>49</v>
      </c>
      <c r="C298" s="161" t="s">
        <v>343</v>
      </c>
      <c r="D298" s="198" t="s">
        <v>75</v>
      </c>
      <c r="E298" s="198">
        <v>40</v>
      </c>
      <c r="F298" s="58"/>
      <c r="G298" s="58"/>
    </row>
    <row r="299" spans="1:7" s="47" customFormat="1" ht="18.75" customHeight="1">
      <c r="A299" s="27"/>
      <c r="B299" s="28">
        <f t="shared" si="6"/>
        <v>50</v>
      </c>
      <c r="C299" s="30" t="s">
        <v>262</v>
      </c>
      <c r="D299" s="198" t="s">
        <v>75</v>
      </c>
      <c r="E299" s="198">
        <v>40</v>
      </c>
      <c r="F299" s="58"/>
      <c r="G299" s="58"/>
    </row>
    <row r="300" spans="1:7" s="47" customFormat="1" ht="18.75" customHeight="1">
      <c r="A300" s="27"/>
      <c r="B300" s="28">
        <f t="shared" si="6"/>
        <v>51</v>
      </c>
      <c r="C300" s="195" t="s">
        <v>293</v>
      </c>
      <c r="D300" s="198" t="s">
        <v>75</v>
      </c>
      <c r="E300" s="198">
        <v>40</v>
      </c>
      <c r="F300" s="58"/>
      <c r="G300" s="58"/>
    </row>
    <row r="301" spans="1:7" s="47" customFormat="1" ht="29.25" customHeight="1">
      <c r="A301" s="27"/>
      <c r="B301" s="28">
        <f t="shared" si="6"/>
        <v>52</v>
      </c>
      <c r="C301" s="161" t="s">
        <v>344</v>
      </c>
      <c r="D301" s="198" t="s">
        <v>75</v>
      </c>
      <c r="E301" s="198">
        <v>40</v>
      </c>
      <c r="F301" s="58"/>
      <c r="G301" s="58"/>
    </row>
    <row r="302" spans="1:7" s="47" customFormat="1" ht="24" customHeight="1">
      <c r="A302" s="27"/>
      <c r="B302" s="28">
        <f t="shared" si="6"/>
        <v>53</v>
      </c>
      <c r="C302" s="161" t="s">
        <v>354</v>
      </c>
      <c r="D302" s="198" t="s">
        <v>75</v>
      </c>
      <c r="E302" s="198">
        <v>40</v>
      </c>
      <c r="F302" s="58"/>
      <c r="G302" s="58"/>
    </row>
    <row r="303" spans="1:7" s="47" customFormat="1" ht="28.5" customHeight="1">
      <c r="A303" s="27"/>
      <c r="B303" s="28">
        <f t="shared" si="6"/>
        <v>54</v>
      </c>
      <c r="C303" s="161" t="s">
        <v>355</v>
      </c>
      <c r="D303" s="198" t="s">
        <v>75</v>
      </c>
      <c r="E303" s="198">
        <v>40</v>
      </c>
      <c r="F303" s="58"/>
      <c r="G303" s="58"/>
    </row>
    <row r="304" spans="1:7" s="47" customFormat="1" ht="26.25">
      <c r="A304" s="27"/>
      <c r="B304" s="28">
        <f t="shared" si="6"/>
        <v>55</v>
      </c>
      <c r="C304" s="161" t="s">
        <v>345</v>
      </c>
      <c r="D304" s="198" t="s">
        <v>151</v>
      </c>
      <c r="E304" s="198">
        <v>100</v>
      </c>
      <c r="F304" s="58"/>
      <c r="G304" s="58"/>
    </row>
    <row r="305" spans="1:7" s="47" customFormat="1" ht="26.25">
      <c r="A305" s="27"/>
      <c r="B305" s="28">
        <f t="shared" si="6"/>
        <v>56</v>
      </c>
      <c r="C305" s="30" t="s">
        <v>356</v>
      </c>
      <c r="D305" s="198" t="s">
        <v>264</v>
      </c>
      <c r="E305" s="198">
        <v>120</v>
      </c>
      <c r="F305" s="58"/>
      <c r="G305" s="58"/>
    </row>
    <row r="306" spans="1:7" s="47" customFormat="1" ht="23.25" customHeight="1">
      <c r="A306" s="27"/>
      <c r="B306" s="28">
        <f t="shared" si="6"/>
        <v>57</v>
      </c>
      <c r="C306" s="209" t="s">
        <v>346</v>
      </c>
      <c r="D306" s="198" t="s">
        <v>1</v>
      </c>
      <c r="E306" s="198">
        <v>100</v>
      </c>
      <c r="F306" s="58"/>
      <c r="G306" s="58"/>
    </row>
    <row r="307" spans="1:7" s="131" customFormat="1" ht="30.75" customHeight="1">
      <c r="A307" s="183"/>
      <c r="B307" s="28">
        <f t="shared" si="6"/>
        <v>58</v>
      </c>
      <c r="C307" s="225" t="s">
        <v>357</v>
      </c>
      <c r="D307" s="198" t="s">
        <v>1</v>
      </c>
      <c r="E307" s="226">
        <v>7</v>
      </c>
      <c r="F307" s="58"/>
      <c r="G307" s="58"/>
    </row>
    <row r="308" spans="1:7" s="131" customFormat="1" ht="12.75">
      <c r="A308" s="183"/>
      <c r="B308" s="251" t="s">
        <v>13</v>
      </c>
      <c r="C308" s="289"/>
      <c r="D308" s="289"/>
      <c r="E308" s="289"/>
      <c r="F308" s="290"/>
      <c r="G308" s="59"/>
    </row>
    <row r="309" spans="1:7" s="131" customFormat="1" ht="12.75">
      <c r="A309" s="183"/>
      <c r="B309" s="251" t="s">
        <v>380</v>
      </c>
      <c r="C309" s="289"/>
      <c r="D309" s="289"/>
      <c r="E309" s="289"/>
      <c r="F309" s="290"/>
      <c r="G309" s="59"/>
    </row>
    <row r="310" spans="1:7" s="131" customFormat="1" ht="12.75">
      <c r="A310" s="183"/>
      <c r="B310" s="251" t="s">
        <v>358</v>
      </c>
      <c r="C310" s="289"/>
      <c r="D310" s="289"/>
      <c r="E310" s="289"/>
      <c r="F310" s="290"/>
      <c r="G310" s="59"/>
    </row>
    <row r="313" spans="2:8" ht="14.25">
      <c r="B313" s="273" t="s">
        <v>359</v>
      </c>
      <c r="C313" s="274"/>
      <c r="D313" s="274"/>
      <c r="E313" s="274"/>
      <c r="F313" s="274"/>
      <c r="G313" s="274"/>
      <c r="H313" s="274"/>
    </row>
    <row r="314" spans="2:8" ht="14.25">
      <c r="B314" s="275"/>
      <c r="C314" s="276"/>
      <c r="D314" s="276"/>
      <c r="E314" s="276"/>
      <c r="F314" s="276"/>
      <c r="G314" s="276"/>
      <c r="H314" s="276"/>
    </row>
    <row r="315" spans="2:8" ht="14.25">
      <c r="B315" s="267" t="s">
        <v>361</v>
      </c>
      <c r="C315" s="268"/>
      <c r="D315" s="268"/>
      <c r="E315" s="268"/>
      <c r="F315" s="268"/>
      <c r="G315" s="268"/>
      <c r="H315" s="268"/>
    </row>
    <row r="316" spans="2:8" ht="21" customHeight="1">
      <c r="B316" s="270"/>
      <c r="C316" s="268"/>
      <c r="D316" s="268"/>
      <c r="E316" s="268"/>
      <c r="F316" s="268"/>
      <c r="G316" s="268"/>
      <c r="H316" s="268"/>
    </row>
    <row r="317" spans="2:8" ht="24.75" customHeight="1">
      <c r="B317" s="271" t="s">
        <v>360</v>
      </c>
      <c r="C317" s="272"/>
      <c r="D317" s="272"/>
      <c r="E317" s="272"/>
      <c r="F317" s="272"/>
      <c r="G317" s="272"/>
      <c r="H317" s="272"/>
    </row>
    <row r="318" spans="2:8" ht="14.25">
      <c r="B318" s="85"/>
      <c r="C318" s="86"/>
      <c r="D318" s="86"/>
      <c r="E318" s="86"/>
      <c r="F318" s="86"/>
      <c r="G318" s="86"/>
      <c r="H318" s="86"/>
    </row>
    <row r="319" spans="4:6" ht="14.25">
      <c r="D319" s="2"/>
      <c r="E319" s="1" t="s">
        <v>15</v>
      </c>
      <c r="F319" s="2"/>
    </row>
    <row r="320" spans="4:6" ht="14.25">
      <c r="D320" s="2"/>
      <c r="E320" s="2" t="s">
        <v>16</v>
      </c>
      <c r="F320" s="2"/>
    </row>
  </sheetData>
  <sheetProtection/>
  <mergeCells count="28">
    <mergeCell ref="A14:H14"/>
    <mergeCell ref="A16:H16"/>
    <mergeCell ref="A17:G17"/>
    <mergeCell ref="A19:G19"/>
    <mergeCell ref="B63:F63"/>
    <mergeCell ref="B64:F64"/>
    <mergeCell ref="B96:F96"/>
    <mergeCell ref="B97:F97"/>
    <mergeCell ref="B22:C22"/>
    <mergeCell ref="B30:C30"/>
    <mergeCell ref="B55:C55"/>
    <mergeCell ref="B62:F62"/>
    <mergeCell ref="B177:F177"/>
    <mergeCell ref="B178:F178"/>
    <mergeCell ref="B179:F179"/>
    <mergeCell ref="B242:F242"/>
    <mergeCell ref="B98:F98"/>
    <mergeCell ref="B150:F150"/>
    <mergeCell ref="B151:F151"/>
    <mergeCell ref="B152:F152"/>
    <mergeCell ref="B310:F310"/>
    <mergeCell ref="B313:H314"/>
    <mergeCell ref="B315:H316"/>
    <mergeCell ref="B317:H317"/>
    <mergeCell ref="B243:F243"/>
    <mergeCell ref="B244:F244"/>
    <mergeCell ref="B308:F308"/>
    <mergeCell ref="B309:F309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76"/>
  <sheetViews>
    <sheetView zoomScale="85" zoomScaleNormal="85" zoomScalePageLayoutView="0" workbookViewId="0" topLeftCell="A58">
      <selection activeCell="B63" sqref="B63:F63"/>
    </sheetView>
  </sheetViews>
  <sheetFormatPr defaultColWidth="9.140625" defaultRowHeight="15"/>
  <cols>
    <col min="1" max="1" width="3.7109375" style="76" customWidth="1"/>
    <col min="2" max="2" width="7.421875" style="76" customWidth="1"/>
    <col min="3" max="3" width="56.00390625" style="76" bestFit="1" customWidth="1"/>
    <col min="4" max="4" width="11.7109375" style="76" customWidth="1"/>
    <col min="5" max="5" width="11.28125" style="76" customWidth="1"/>
    <col min="6" max="6" width="12.28125" style="76" customWidth="1"/>
    <col min="7" max="7" width="9.140625" style="76" customWidth="1"/>
    <col min="8" max="8" width="8.57421875" style="76" customWidth="1"/>
    <col min="9" max="16384" width="9.140625" style="76" customWidth="1"/>
  </cols>
  <sheetData>
    <row r="2" spans="4:8" ht="14.25">
      <c r="D2" s="31" t="s">
        <v>11</v>
      </c>
      <c r="E2" s="33"/>
      <c r="F2" s="33"/>
      <c r="G2" s="33"/>
      <c r="H2" s="33"/>
    </row>
    <row r="3" spans="4:8" ht="11.25" customHeight="1">
      <c r="D3" s="34"/>
      <c r="E3" s="33"/>
      <c r="F3" s="33"/>
      <c r="G3" s="33"/>
      <c r="H3" s="33"/>
    </row>
    <row r="4" spans="1:8" s="87" customFormat="1" ht="14.25">
      <c r="A4" s="87" t="s">
        <v>10</v>
      </c>
      <c r="D4" s="35" t="s">
        <v>20</v>
      </c>
      <c r="E4" s="33"/>
      <c r="F4" s="33"/>
      <c r="G4" s="33"/>
      <c r="H4" s="33"/>
    </row>
    <row r="5" spans="1:8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  <c r="H5" s="33"/>
    </row>
    <row r="6" spans="1:8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  <c r="H6" s="33"/>
    </row>
    <row r="7" spans="1:8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  <c r="H7" s="33"/>
    </row>
    <row r="8" spans="1:8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  <c r="H8" s="33"/>
    </row>
    <row r="9" spans="1:8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  <c r="H9" s="33"/>
    </row>
    <row r="10" spans="1:8" s="15" customFormat="1" ht="12.75">
      <c r="A10" s="14"/>
      <c r="B10" s="14"/>
      <c r="C10" s="14"/>
      <c r="D10" s="39" t="s">
        <v>81</v>
      </c>
      <c r="E10" s="33"/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5" ht="16.5" customHeight="1"/>
    <row r="16" spans="1:8" s="15" customFormat="1" ht="14.25">
      <c r="A16" s="297" t="s">
        <v>199</v>
      </c>
      <c r="B16" s="298"/>
      <c r="C16" s="298"/>
      <c r="D16" s="298"/>
      <c r="E16" s="298"/>
      <c r="F16" s="298"/>
      <c r="G16" s="298"/>
      <c r="H16" s="299"/>
    </row>
    <row r="17" spans="1:8" s="15" customFormat="1" ht="69.75" customHeight="1">
      <c r="A17" s="297" t="s">
        <v>200</v>
      </c>
      <c r="B17" s="300"/>
      <c r="C17" s="300"/>
      <c r="D17" s="300"/>
      <c r="E17" s="300"/>
      <c r="F17" s="300"/>
      <c r="G17" s="300"/>
      <c r="H17" s="144"/>
    </row>
    <row r="18" spans="1:8" s="15" customFormat="1" ht="12.75" customHeight="1">
      <c r="A18" s="142"/>
      <c r="B18" s="143"/>
      <c r="C18" s="143"/>
      <c r="D18" s="143"/>
      <c r="E18" s="143"/>
      <c r="F18" s="143"/>
      <c r="G18" s="143"/>
      <c r="H18" s="144"/>
    </row>
    <row r="19" spans="1:7" s="15" customFormat="1" ht="28.5" customHeight="1">
      <c r="A19" s="301" t="s">
        <v>201</v>
      </c>
      <c r="B19" s="302"/>
      <c r="C19" s="302"/>
      <c r="D19" s="302"/>
      <c r="E19" s="302"/>
      <c r="F19" s="302"/>
      <c r="G19" s="302"/>
    </row>
    <row r="20" spans="1:7" s="15" customFormat="1" ht="18.75" customHeight="1">
      <c r="A20" s="227"/>
      <c r="B20" s="228"/>
      <c r="C20" s="228"/>
      <c r="D20" s="228"/>
      <c r="E20" s="228"/>
      <c r="F20" s="228"/>
      <c r="G20" s="228"/>
    </row>
    <row r="21" spans="1:7" s="15" customFormat="1" ht="49.5" customHeight="1">
      <c r="A21" s="145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78</v>
      </c>
      <c r="G21" s="57" t="s">
        <v>105</v>
      </c>
    </row>
    <row r="22" spans="1:7" s="15" customFormat="1" ht="27.75" customHeight="1">
      <c r="A22" s="227"/>
      <c r="B22" s="285" t="s">
        <v>202</v>
      </c>
      <c r="C22" s="293"/>
      <c r="D22" s="229"/>
      <c r="E22" s="229"/>
      <c r="F22" s="229"/>
      <c r="G22" s="230"/>
    </row>
    <row r="23" spans="1:7" s="15" customFormat="1" ht="33.75" customHeight="1">
      <c r="A23" s="145"/>
      <c r="B23" s="111">
        <v>1</v>
      </c>
      <c r="C23" s="116" t="s">
        <v>203</v>
      </c>
      <c r="D23" s="111" t="s">
        <v>204</v>
      </c>
      <c r="E23" s="111">
        <v>2700</v>
      </c>
      <c r="F23" s="113"/>
      <c r="G23" s="114"/>
    </row>
    <row r="24" spans="1:7" s="15" customFormat="1" ht="45.75" customHeight="1">
      <c r="A24" s="145"/>
      <c r="B24" s="111">
        <f aca="true" t="shared" si="0" ref="B24:B29">1+B23</f>
        <v>2</v>
      </c>
      <c r="C24" s="116" t="s">
        <v>205</v>
      </c>
      <c r="D24" s="111" t="s">
        <v>151</v>
      </c>
      <c r="E24" s="111">
        <v>600</v>
      </c>
      <c r="F24" s="113"/>
      <c r="G24" s="114"/>
    </row>
    <row r="25" spans="1:7" s="15" customFormat="1" ht="24.75" customHeight="1">
      <c r="A25" s="145"/>
      <c r="B25" s="111">
        <f t="shared" si="0"/>
        <v>3</v>
      </c>
      <c r="C25" s="116" t="s">
        <v>206</v>
      </c>
      <c r="D25" s="111" t="s">
        <v>1</v>
      </c>
      <c r="E25" s="111">
        <v>800</v>
      </c>
      <c r="F25" s="113"/>
      <c r="G25" s="114"/>
    </row>
    <row r="26" spans="1:7" s="15" customFormat="1" ht="24.75" customHeight="1">
      <c r="A26" s="145"/>
      <c r="B26" s="111">
        <f t="shared" si="0"/>
        <v>4</v>
      </c>
      <c r="C26" s="116" t="s">
        <v>207</v>
      </c>
      <c r="D26" s="111" t="s">
        <v>1</v>
      </c>
      <c r="E26" s="111">
        <v>500</v>
      </c>
      <c r="F26" s="113"/>
      <c r="G26" s="114"/>
    </row>
    <row r="27" spans="1:7" s="15" customFormat="1" ht="24.75" customHeight="1">
      <c r="A27" s="145"/>
      <c r="B27" s="111">
        <f t="shared" si="0"/>
        <v>5</v>
      </c>
      <c r="C27" s="116" t="s">
        <v>208</v>
      </c>
      <c r="D27" s="111" t="s">
        <v>1</v>
      </c>
      <c r="E27" s="111">
        <v>200</v>
      </c>
      <c r="F27" s="113"/>
      <c r="G27" s="114"/>
    </row>
    <row r="28" spans="1:7" s="15" customFormat="1" ht="24.75" customHeight="1">
      <c r="A28" s="145"/>
      <c r="B28" s="111">
        <f t="shared" si="0"/>
        <v>6</v>
      </c>
      <c r="C28" s="116" t="s">
        <v>209</v>
      </c>
      <c r="D28" s="111" t="s">
        <v>1</v>
      </c>
      <c r="E28" s="111">
        <v>1000</v>
      </c>
      <c r="F28" s="113"/>
      <c r="G28" s="114"/>
    </row>
    <row r="29" spans="1:10" s="15" customFormat="1" ht="24.75" customHeight="1">
      <c r="A29" s="145"/>
      <c r="B29" s="111">
        <f t="shared" si="0"/>
        <v>7</v>
      </c>
      <c r="C29" s="116" t="s">
        <v>210</v>
      </c>
      <c r="D29" s="111" t="s">
        <v>1</v>
      </c>
      <c r="E29" s="111">
        <v>500</v>
      </c>
      <c r="F29" s="113"/>
      <c r="G29" s="114"/>
      <c r="H29" s="146"/>
      <c r="I29" s="146"/>
      <c r="J29" s="146"/>
    </row>
    <row r="30" spans="1:9" s="15" customFormat="1" ht="24.75" customHeight="1">
      <c r="A30" s="145"/>
      <c r="B30" s="294" t="s">
        <v>211</v>
      </c>
      <c r="C30" s="295"/>
      <c r="D30" s="147"/>
      <c r="E30" s="147"/>
      <c r="F30" s="147"/>
      <c r="G30" s="148"/>
      <c r="I30" s="146"/>
    </row>
    <row r="31" spans="1:8" s="47" customFormat="1" ht="27.75" customHeight="1">
      <c r="A31" s="149"/>
      <c r="B31" s="150">
        <v>8</v>
      </c>
      <c r="C31" s="30" t="s">
        <v>212</v>
      </c>
      <c r="D31" s="28" t="s">
        <v>1</v>
      </c>
      <c r="E31" s="28">
        <v>30</v>
      </c>
      <c r="F31" s="151"/>
      <c r="G31" s="151"/>
      <c r="H31" s="152"/>
    </row>
    <row r="32" spans="1:8" s="47" customFormat="1" ht="30" customHeight="1">
      <c r="A32" s="149"/>
      <c r="B32" s="150">
        <f aca="true" t="shared" si="1" ref="B32:B54">1+B31</f>
        <v>9</v>
      </c>
      <c r="C32" s="153" t="s">
        <v>213</v>
      </c>
      <c r="D32" s="28" t="s">
        <v>214</v>
      </c>
      <c r="E32" s="28">
        <v>52</v>
      </c>
      <c r="F32" s="151"/>
      <c r="G32" s="151"/>
      <c r="H32" s="152"/>
    </row>
    <row r="33" spans="1:8" s="47" customFormat="1" ht="21.75" customHeight="1">
      <c r="A33" s="149"/>
      <c r="B33" s="150">
        <f t="shared" si="1"/>
        <v>10</v>
      </c>
      <c r="C33" s="30" t="s">
        <v>215</v>
      </c>
      <c r="D33" s="28" t="s">
        <v>1</v>
      </c>
      <c r="E33" s="28">
        <v>100</v>
      </c>
      <c r="F33" s="151"/>
      <c r="G33" s="151"/>
      <c r="H33" s="152"/>
    </row>
    <row r="34" spans="1:8" s="47" customFormat="1" ht="24" customHeight="1">
      <c r="A34" s="149"/>
      <c r="B34" s="150">
        <f t="shared" si="1"/>
        <v>11</v>
      </c>
      <c r="C34" s="30" t="s">
        <v>216</v>
      </c>
      <c r="D34" s="28" t="s">
        <v>1</v>
      </c>
      <c r="E34" s="28">
        <v>120</v>
      </c>
      <c r="F34" s="151"/>
      <c r="G34" s="151"/>
      <c r="H34" s="152"/>
    </row>
    <row r="35" spans="1:8" s="47" customFormat="1" ht="23.25" customHeight="1">
      <c r="A35" s="149"/>
      <c r="B35" s="150">
        <f t="shared" si="1"/>
        <v>12</v>
      </c>
      <c r="C35" s="154" t="s">
        <v>217</v>
      </c>
      <c r="D35" s="28" t="s">
        <v>1</v>
      </c>
      <c r="E35" s="28">
        <v>50</v>
      </c>
      <c r="F35" s="151"/>
      <c r="G35" s="151"/>
      <c r="H35" s="152"/>
    </row>
    <row r="36" spans="1:8" s="47" customFormat="1" ht="27.75" customHeight="1">
      <c r="A36" s="149"/>
      <c r="B36" s="150">
        <f t="shared" si="1"/>
        <v>13</v>
      </c>
      <c r="C36" s="155" t="s">
        <v>218</v>
      </c>
      <c r="D36" s="28" t="s">
        <v>1</v>
      </c>
      <c r="E36" s="28">
        <v>50</v>
      </c>
      <c r="F36" s="151"/>
      <c r="G36" s="151"/>
      <c r="H36" s="152"/>
    </row>
    <row r="37" spans="1:8" s="47" customFormat="1" ht="27" customHeight="1">
      <c r="A37" s="149"/>
      <c r="B37" s="150">
        <f t="shared" si="1"/>
        <v>14</v>
      </c>
      <c r="C37" s="154" t="s">
        <v>219</v>
      </c>
      <c r="D37" s="28" t="s">
        <v>1</v>
      </c>
      <c r="E37" s="28">
        <v>60</v>
      </c>
      <c r="F37" s="151"/>
      <c r="G37" s="151"/>
      <c r="H37" s="152"/>
    </row>
    <row r="38" spans="1:8" s="47" customFormat="1" ht="30" customHeight="1">
      <c r="A38" s="149"/>
      <c r="B38" s="150">
        <f t="shared" si="1"/>
        <v>15</v>
      </c>
      <c r="C38" s="156" t="s">
        <v>220</v>
      </c>
      <c r="D38" s="28" t="s">
        <v>1</v>
      </c>
      <c r="E38" s="28">
        <v>58</v>
      </c>
      <c r="F38" s="151"/>
      <c r="G38" s="151"/>
      <c r="H38" s="152"/>
    </row>
    <row r="39" spans="1:8" s="47" customFormat="1" ht="39">
      <c r="A39" s="149"/>
      <c r="B39" s="150">
        <f t="shared" si="1"/>
        <v>16</v>
      </c>
      <c r="C39" s="156" t="s">
        <v>221</v>
      </c>
      <c r="D39" s="28" t="s">
        <v>1</v>
      </c>
      <c r="E39" s="28">
        <v>20</v>
      </c>
      <c r="F39" s="151"/>
      <c r="G39" s="151"/>
      <c r="H39" s="152"/>
    </row>
    <row r="40" spans="1:8" s="47" customFormat="1" ht="22.5" customHeight="1">
      <c r="A40" s="149"/>
      <c r="B40" s="150">
        <f t="shared" si="1"/>
        <v>17</v>
      </c>
      <c r="C40" s="30" t="s">
        <v>222</v>
      </c>
      <c r="D40" s="28" t="s">
        <v>1</v>
      </c>
      <c r="E40" s="28">
        <v>100</v>
      </c>
      <c r="F40" s="151"/>
      <c r="G40" s="151"/>
      <c r="H40" s="152"/>
    </row>
    <row r="41" spans="1:8" s="47" customFormat="1" ht="30.75" customHeight="1">
      <c r="A41" s="149"/>
      <c r="B41" s="150">
        <f t="shared" si="1"/>
        <v>18</v>
      </c>
      <c r="C41" s="156" t="s">
        <v>223</v>
      </c>
      <c r="D41" s="28" t="s">
        <v>151</v>
      </c>
      <c r="E41" s="28">
        <v>15</v>
      </c>
      <c r="F41" s="151"/>
      <c r="G41" s="151"/>
      <c r="H41" s="152"/>
    </row>
    <row r="42" spans="1:8" s="47" customFormat="1" ht="12.75">
      <c r="A42" s="149"/>
      <c r="B42" s="150">
        <f t="shared" si="1"/>
        <v>19</v>
      </c>
      <c r="C42" s="30" t="s">
        <v>224</v>
      </c>
      <c r="D42" s="68" t="s">
        <v>1</v>
      </c>
      <c r="E42" s="68">
        <v>20</v>
      </c>
      <c r="F42" s="157"/>
      <c r="G42" s="151"/>
      <c r="H42" s="152"/>
    </row>
    <row r="43" spans="1:8" s="47" customFormat="1" ht="30" customHeight="1">
      <c r="A43" s="149"/>
      <c r="B43" s="150">
        <f t="shared" si="1"/>
        <v>20</v>
      </c>
      <c r="C43" s="156" t="s">
        <v>225</v>
      </c>
      <c r="D43" s="28" t="s">
        <v>1</v>
      </c>
      <c r="E43" s="28">
        <v>2</v>
      </c>
      <c r="F43" s="151"/>
      <c r="G43" s="151"/>
      <c r="H43" s="152"/>
    </row>
    <row r="44" spans="1:8" s="160" customFormat="1" ht="42.75" customHeight="1">
      <c r="A44" s="158"/>
      <c r="B44" s="150">
        <f t="shared" si="1"/>
        <v>21</v>
      </c>
      <c r="C44" s="154" t="s">
        <v>226</v>
      </c>
      <c r="D44" s="28" t="s">
        <v>1</v>
      </c>
      <c r="E44" s="28">
        <v>1</v>
      </c>
      <c r="F44" s="151"/>
      <c r="G44" s="151"/>
      <c r="H44" s="159"/>
    </row>
    <row r="45" spans="1:8" s="47" customFormat="1" ht="21.75" customHeight="1">
      <c r="A45" s="149"/>
      <c r="B45" s="150">
        <f t="shared" si="1"/>
        <v>22</v>
      </c>
      <c r="C45" s="161" t="s">
        <v>227</v>
      </c>
      <c r="D45" s="28" t="s">
        <v>1</v>
      </c>
      <c r="E45" s="28">
        <v>10</v>
      </c>
      <c r="F45" s="151"/>
      <c r="G45" s="151"/>
      <c r="H45" s="152"/>
    </row>
    <row r="46" spans="1:8" s="47" customFormat="1" ht="38.25" customHeight="1">
      <c r="A46" s="149"/>
      <c r="B46" s="150">
        <f t="shared" si="1"/>
        <v>23</v>
      </c>
      <c r="C46" s="156" t="s">
        <v>228</v>
      </c>
      <c r="D46" s="28" t="s">
        <v>1</v>
      </c>
      <c r="E46" s="28">
        <v>4</v>
      </c>
      <c r="F46" s="151"/>
      <c r="G46" s="151"/>
      <c r="H46" s="152"/>
    </row>
    <row r="47" spans="1:8" s="160" customFormat="1" ht="44.25" customHeight="1">
      <c r="A47" s="158"/>
      <c r="B47" s="150">
        <f t="shared" si="1"/>
        <v>24</v>
      </c>
      <c r="C47" s="156" t="s">
        <v>229</v>
      </c>
      <c r="D47" s="28" t="s">
        <v>1</v>
      </c>
      <c r="E47" s="28">
        <v>10</v>
      </c>
      <c r="F47" s="151"/>
      <c r="G47" s="151"/>
      <c r="H47" s="159"/>
    </row>
    <row r="48" spans="1:8" s="160" customFormat="1" ht="30" customHeight="1">
      <c r="A48" s="158"/>
      <c r="B48" s="150">
        <f t="shared" si="1"/>
        <v>25</v>
      </c>
      <c r="C48" s="156" t="s">
        <v>230</v>
      </c>
      <c r="D48" s="28" t="s">
        <v>1</v>
      </c>
      <c r="E48" s="28">
        <v>10</v>
      </c>
      <c r="F48" s="151"/>
      <c r="G48" s="151"/>
      <c r="H48" s="159"/>
    </row>
    <row r="49" spans="1:8" s="47" customFormat="1" ht="23.25" customHeight="1">
      <c r="A49" s="149"/>
      <c r="B49" s="150">
        <f t="shared" si="1"/>
        <v>26</v>
      </c>
      <c r="C49" s="30" t="s">
        <v>231</v>
      </c>
      <c r="D49" s="28" t="s">
        <v>1</v>
      </c>
      <c r="E49" s="28">
        <v>5</v>
      </c>
      <c r="F49" s="151"/>
      <c r="G49" s="151"/>
      <c r="H49" s="152"/>
    </row>
    <row r="50" spans="1:8" s="47" customFormat="1" ht="27" customHeight="1">
      <c r="A50" s="149"/>
      <c r="B50" s="150">
        <f t="shared" si="1"/>
        <v>27</v>
      </c>
      <c r="C50" s="156" t="s">
        <v>232</v>
      </c>
      <c r="D50" s="28" t="s">
        <v>1</v>
      </c>
      <c r="E50" s="28">
        <v>10</v>
      </c>
      <c r="F50" s="151"/>
      <c r="G50" s="151"/>
      <c r="H50" s="152"/>
    </row>
    <row r="51" spans="1:8" s="47" customFormat="1" ht="26.25">
      <c r="A51" s="149"/>
      <c r="B51" s="150">
        <f t="shared" si="1"/>
        <v>28</v>
      </c>
      <c r="C51" s="162" t="s">
        <v>233</v>
      </c>
      <c r="D51" s="28" t="s">
        <v>1</v>
      </c>
      <c r="E51" s="163">
        <v>1</v>
      </c>
      <c r="F51" s="164"/>
      <c r="G51" s="164"/>
      <c r="H51" s="152"/>
    </row>
    <row r="52" spans="1:7" s="47" customFormat="1" ht="19.5" customHeight="1">
      <c r="A52" s="149"/>
      <c r="B52" s="150">
        <f t="shared" si="1"/>
        <v>29</v>
      </c>
      <c r="C52" s="165" t="s">
        <v>234</v>
      </c>
      <c r="D52" s="163" t="s">
        <v>1</v>
      </c>
      <c r="E52" s="163">
        <v>3</v>
      </c>
      <c r="F52" s="164"/>
      <c r="G52" s="151"/>
    </row>
    <row r="53" spans="1:7" s="47" customFormat="1" ht="26.25">
      <c r="A53" s="149"/>
      <c r="B53" s="150">
        <f t="shared" si="1"/>
        <v>30</v>
      </c>
      <c r="C53" s="155" t="s">
        <v>235</v>
      </c>
      <c r="D53" s="166" t="s">
        <v>204</v>
      </c>
      <c r="E53" s="166">
        <v>1000</v>
      </c>
      <c r="F53" s="167"/>
      <c r="G53" s="167"/>
    </row>
    <row r="54" spans="1:9" s="47" customFormat="1" ht="53.25" customHeight="1">
      <c r="A54" s="149"/>
      <c r="B54" s="150">
        <f t="shared" si="1"/>
        <v>31</v>
      </c>
      <c r="C54" s="154" t="s">
        <v>236</v>
      </c>
      <c r="D54" s="166" t="s">
        <v>214</v>
      </c>
      <c r="E54" s="166">
        <v>8</v>
      </c>
      <c r="F54" s="167"/>
      <c r="G54" s="167"/>
      <c r="H54" s="168"/>
      <c r="I54" s="168"/>
    </row>
    <row r="55" spans="1:8" s="47" customFormat="1" ht="21.75" customHeight="1">
      <c r="A55" s="149"/>
      <c r="B55" s="294" t="s">
        <v>237</v>
      </c>
      <c r="C55" s="296"/>
      <c r="D55" s="169"/>
      <c r="E55" s="169"/>
      <c r="F55" s="170"/>
      <c r="G55" s="170"/>
      <c r="H55" s="168"/>
    </row>
    <row r="56" spans="1:8" s="173" customFormat="1" ht="45.75" customHeight="1">
      <c r="A56" s="171"/>
      <c r="B56" s="150">
        <v>32</v>
      </c>
      <c r="C56" s="154" t="s">
        <v>238</v>
      </c>
      <c r="D56" s="166" t="s">
        <v>214</v>
      </c>
      <c r="E56" s="166">
        <v>120</v>
      </c>
      <c r="F56" s="167"/>
      <c r="G56" s="167"/>
      <c r="H56" s="172"/>
    </row>
    <row r="57" spans="1:8" s="173" customFormat="1" ht="26.25">
      <c r="A57" s="171"/>
      <c r="B57" s="150">
        <f>1+B56</f>
        <v>33</v>
      </c>
      <c r="C57" s="155" t="s">
        <v>239</v>
      </c>
      <c r="D57" s="166" t="s">
        <v>204</v>
      </c>
      <c r="E57" s="166">
        <v>78</v>
      </c>
      <c r="F57" s="167"/>
      <c r="G57" s="167"/>
      <c r="H57" s="174"/>
    </row>
    <row r="58" spans="1:8" s="173" customFormat="1" ht="26.25">
      <c r="A58" s="171"/>
      <c r="B58" s="150">
        <f>1+B57</f>
        <v>34</v>
      </c>
      <c r="C58" s="154" t="s">
        <v>240</v>
      </c>
      <c r="D58" s="166" t="s">
        <v>214</v>
      </c>
      <c r="E58" s="166">
        <v>25</v>
      </c>
      <c r="F58" s="167"/>
      <c r="G58" s="167"/>
      <c r="H58" s="174"/>
    </row>
    <row r="59" spans="1:8" s="173" customFormat="1" ht="41.25" customHeight="1">
      <c r="A59" s="171"/>
      <c r="B59" s="150">
        <f>1+B58</f>
        <v>35</v>
      </c>
      <c r="C59" s="154" t="s">
        <v>241</v>
      </c>
      <c r="D59" s="166" t="s">
        <v>214</v>
      </c>
      <c r="E59" s="166">
        <v>20</v>
      </c>
      <c r="F59" s="167"/>
      <c r="G59" s="167"/>
      <c r="H59" s="175"/>
    </row>
    <row r="60" spans="1:8" s="173" customFormat="1" ht="26.25">
      <c r="A60" s="171"/>
      <c r="B60" s="150">
        <f>1+B59</f>
        <v>36</v>
      </c>
      <c r="C60" s="154" t="s">
        <v>242</v>
      </c>
      <c r="D60" s="166" t="s">
        <v>1</v>
      </c>
      <c r="E60" s="166">
        <v>270</v>
      </c>
      <c r="F60" s="167"/>
      <c r="G60" s="167"/>
      <c r="H60" s="172"/>
    </row>
    <row r="61" spans="1:10" s="47" customFormat="1" ht="26.25">
      <c r="A61" s="149"/>
      <c r="B61" s="150">
        <f>1+B60</f>
        <v>37</v>
      </c>
      <c r="C61" s="154" t="s">
        <v>243</v>
      </c>
      <c r="D61" s="166" t="s">
        <v>12</v>
      </c>
      <c r="E61" s="166">
        <v>6200</v>
      </c>
      <c r="F61" s="167"/>
      <c r="G61" s="167"/>
      <c r="H61" s="176"/>
      <c r="I61" s="177"/>
      <c r="J61" s="168"/>
    </row>
    <row r="62" spans="1:8" s="131" customFormat="1" ht="18" customHeight="1">
      <c r="A62" s="158"/>
      <c r="B62" s="291" t="s">
        <v>13</v>
      </c>
      <c r="C62" s="292"/>
      <c r="D62" s="292"/>
      <c r="E62" s="292"/>
      <c r="F62" s="292"/>
      <c r="G62" s="59"/>
      <c r="H62" s="159"/>
    </row>
    <row r="63" spans="1:8" s="131" customFormat="1" ht="17.25" customHeight="1">
      <c r="A63" s="158"/>
      <c r="B63" s="251" t="s">
        <v>380</v>
      </c>
      <c r="C63" s="289"/>
      <c r="D63" s="289"/>
      <c r="E63" s="289"/>
      <c r="F63" s="290"/>
      <c r="G63" s="59"/>
      <c r="H63" s="159"/>
    </row>
    <row r="64" spans="1:8" s="131" customFormat="1" ht="18" customHeight="1">
      <c r="A64" s="158"/>
      <c r="B64" s="291" t="s">
        <v>245</v>
      </c>
      <c r="C64" s="292"/>
      <c r="D64" s="292"/>
      <c r="E64" s="292"/>
      <c r="F64" s="292"/>
      <c r="G64" s="59"/>
      <c r="H64" s="159"/>
    </row>
    <row r="65" spans="1:8" s="131" customFormat="1" ht="12.75">
      <c r="A65" s="158"/>
      <c r="B65" s="66"/>
      <c r="C65" s="178"/>
      <c r="D65" s="178"/>
      <c r="E65" s="178"/>
      <c r="F65" s="178"/>
      <c r="G65" s="179"/>
      <c r="H65" s="159"/>
    </row>
    <row r="66" spans="1:8" s="131" customFormat="1" ht="12.75">
      <c r="A66" s="158"/>
      <c r="B66" s="180"/>
      <c r="C66" s="181"/>
      <c r="D66" s="181"/>
      <c r="E66" s="181"/>
      <c r="F66" s="181"/>
      <c r="G66" s="181"/>
      <c r="H66" s="159"/>
    </row>
    <row r="69" spans="2:8" ht="14.25">
      <c r="B69" s="273" t="s">
        <v>362</v>
      </c>
      <c r="C69" s="274"/>
      <c r="D69" s="274"/>
      <c r="E69" s="274"/>
      <c r="F69" s="274"/>
      <c r="G69" s="274"/>
      <c r="H69" s="274"/>
    </row>
    <row r="70" spans="2:8" ht="21.75" customHeight="1">
      <c r="B70" s="275"/>
      <c r="C70" s="276"/>
      <c r="D70" s="276"/>
      <c r="E70" s="276"/>
      <c r="F70" s="276"/>
      <c r="G70" s="276"/>
      <c r="H70" s="276"/>
    </row>
    <row r="71" spans="2:8" ht="14.25">
      <c r="B71" s="267" t="s">
        <v>361</v>
      </c>
      <c r="C71" s="268"/>
      <c r="D71" s="268"/>
      <c r="E71" s="268"/>
      <c r="F71" s="268"/>
      <c r="G71" s="268"/>
      <c r="H71" s="268"/>
    </row>
    <row r="72" spans="2:8" ht="26.25" customHeight="1">
      <c r="B72" s="270"/>
      <c r="C72" s="268"/>
      <c r="D72" s="268"/>
      <c r="E72" s="268"/>
      <c r="F72" s="268"/>
      <c r="G72" s="268"/>
      <c r="H72" s="268"/>
    </row>
    <row r="73" spans="2:8" ht="50.25" customHeight="1">
      <c r="B73" s="271" t="s">
        <v>363</v>
      </c>
      <c r="C73" s="272"/>
      <c r="D73" s="272"/>
      <c r="E73" s="272"/>
      <c r="F73" s="272"/>
      <c r="G73" s="272"/>
      <c r="H73" s="272"/>
    </row>
    <row r="74" spans="2:8" ht="14.25">
      <c r="B74" s="85"/>
      <c r="C74" s="86"/>
      <c r="D74" s="86"/>
      <c r="E74" s="86"/>
      <c r="F74" s="86"/>
      <c r="G74" s="86"/>
      <c r="H74" s="86"/>
    </row>
    <row r="75" spans="4:6" ht="14.25">
      <c r="D75" s="2"/>
      <c r="E75" s="1" t="s">
        <v>15</v>
      </c>
      <c r="F75" s="2"/>
    </row>
    <row r="76" spans="4:6" ht="14.25">
      <c r="D76" s="2"/>
      <c r="E76" s="2" t="s">
        <v>16</v>
      </c>
      <c r="F76" s="2"/>
    </row>
  </sheetData>
  <sheetProtection/>
  <mergeCells count="13">
    <mergeCell ref="B73:H73"/>
    <mergeCell ref="B55:C55"/>
    <mergeCell ref="B62:F62"/>
    <mergeCell ref="B63:F63"/>
    <mergeCell ref="B64:F64"/>
    <mergeCell ref="B69:H70"/>
    <mergeCell ref="B71:H72"/>
    <mergeCell ref="A14:H14"/>
    <mergeCell ref="A16:H16"/>
    <mergeCell ref="A17:G17"/>
    <mergeCell ref="A19:G19"/>
    <mergeCell ref="B22:C22"/>
    <mergeCell ref="B30:C30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62"/>
  <sheetViews>
    <sheetView zoomScale="85" zoomScaleNormal="85" zoomScalePageLayoutView="0" workbookViewId="0" topLeftCell="A31">
      <selection activeCell="N49" sqref="N49"/>
    </sheetView>
  </sheetViews>
  <sheetFormatPr defaultColWidth="9.140625" defaultRowHeight="15"/>
  <cols>
    <col min="1" max="1" width="3.7109375" style="76" customWidth="1"/>
    <col min="2" max="2" width="7.421875" style="76" customWidth="1"/>
    <col min="3" max="3" width="56.00390625" style="76" bestFit="1" customWidth="1"/>
    <col min="4" max="4" width="11.7109375" style="76" customWidth="1"/>
    <col min="5" max="5" width="11.28125" style="76" customWidth="1"/>
    <col min="6" max="6" width="12.28125" style="76" customWidth="1"/>
    <col min="7" max="7" width="9.140625" style="76" customWidth="1"/>
    <col min="8" max="8" width="8.7109375" style="76" customWidth="1"/>
    <col min="9" max="16384" width="9.140625" style="76" customWidth="1"/>
  </cols>
  <sheetData>
    <row r="2" spans="4:8" ht="14.25">
      <c r="D2" s="31" t="s">
        <v>11</v>
      </c>
      <c r="E2" s="33"/>
      <c r="F2" s="33"/>
      <c r="G2" s="33"/>
      <c r="H2" s="33"/>
    </row>
    <row r="3" spans="4:8" ht="11.25" customHeight="1">
      <c r="D3" s="34"/>
      <c r="E3" s="33"/>
      <c r="F3" s="33"/>
      <c r="G3" s="33"/>
      <c r="H3" s="33"/>
    </row>
    <row r="4" spans="1:8" s="87" customFormat="1" ht="14.25">
      <c r="A4" s="87" t="s">
        <v>10</v>
      </c>
      <c r="D4" s="35" t="s">
        <v>20</v>
      </c>
      <c r="E4" s="33"/>
      <c r="F4" s="33"/>
      <c r="G4" s="33"/>
      <c r="H4" s="33"/>
    </row>
    <row r="5" spans="1:8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  <c r="H5" s="33"/>
    </row>
    <row r="6" spans="1:8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  <c r="H6" s="33"/>
    </row>
    <row r="7" spans="1:8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  <c r="H7" s="33"/>
    </row>
    <row r="8" spans="1:8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  <c r="H8" s="33"/>
    </row>
    <row r="9" spans="1:8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  <c r="H9" s="33"/>
    </row>
    <row r="10" spans="1:8" s="15" customFormat="1" ht="12.75">
      <c r="A10" s="14"/>
      <c r="B10" s="14"/>
      <c r="C10" s="14"/>
      <c r="D10" s="39" t="s">
        <v>81</v>
      </c>
      <c r="E10" s="33"/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5" ht="16.5" customHeight="1"/>
    <row r="16" spans="1:8" s="15" customFormat="1" ht="14.25">
      <c r="A16" s="297" t="s">
        <v>199</v>
      </c>
      <c r="B16" s="298"/>
      <c r="C16" s="298"/>
      <c r="D16" s="298"/>
      <c r="E16" s="298"/>
      <c r="F16" s="298"/>
      <c r="G16" s="298"/>
      <c r="H16" s="299"/>
    </row>
    <row r="17" spans="1:8" s="15" customFormat="1" ht="59.25" customHeight="1">
      <c r="A17" s="297" t="s">
        <v>200</v>
      </c>
      <c r="B17" s="300"/>
      <c r="C17" s="300"/>
      <c r="D17" s="300"/>
      <c r="E17" s="300"/>
      <c r="F17" s="300"/>
      <c r="G17" s="300"/>
      <c r="H17" s="144"/>
    </row>
    <row r="18" spans="1:8" s="15" customFormat="1" ht="12.75" customHeight="1">
      <c r="A18" s="142"/>
      <c r="B18" s="143"/>
      <c r="C18" s="143"/>
      <c r="D18" s="143"/>
      <c r="E18" s="143"/>
      <c r="F18" s="143"/>
      <c r="G18" s="143"/>
      <c r="H18" s="144"/>
    </row>
    <row r="19" spans="1:8" s="131" customFormat="1" ht="12.75">
      <c r="A19" s="158"/>
      <c r="B19" s="180"/>
      <c r="C19" s="181"/>
      <c r="D19" s="181"/>
      <c r="E19" s="181"/>
      <c r="F19" s="181"/>
      <c r="G19" s="181"/>
      <c r="H19" s="159"/>
    </row>
    <row r="20" spans="1:7" s="47" customFormat="1" ht="12.75">
      <c r="A20" s="105" t="s">
        <v>246</v>
      </c>
      <c r="B20" s="182"/>
      <c r="C20" s="182"/>
      <c r="D20" s="182"/>
      <c r="E20" s="182"/>
      <c r="F20" s="27"/>
      <c r="G20" s="75"/>
    </row>
    <row r="21" spans="1:7" s="131" customFormat="1" ht="36" customHeight="1">
      <c r="A21" s="183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78</v>
      </c>
      <c r="G21" s="184" t="s">
        <v>79</v>
      </c>
    </row>
    <row r="22" spans="1:7" s="131" customFormat="1" ht="24" customHeight="1">
      <c r="A22" s="183"/>
      <c r="B22" s="28">
        <v>1</v>
      </c>
      <c r="C22" s="30" t="s">
        <v>247</v>
      </c>
      <c r="D22" s="68" t="s">
        <v>1</v>
      </c>
      <c r="E22" s="68">
        <v>320</v>
      </c>
      <c r="F22" s="157"/>
      <c r="G22" s="157"/>
    </row>
    <row r="23" spans="1:7" s="131" customFormat="1" ht="32.25" customHeight="1">
      <c r="A23" s="183"/>
      <c r="B23" s="28">
        <f aca="true" t="shared" si="0" ref="B23:B48">B22+1</f>
        <v>2</v>
      </c>
      <c r="C23" s="30" t="s">
        <v>248</v>
      </c>
      <c r="D23" s="68" t="s">
        <v>1</v>
      </c>
      <c r="E23" s="68">
        <v>300</v>
      </c>
      <c r="F23" s="157"/>
      <c r="G23" s="157"/>
    </row>
    <row r="24" spans="1:7" s="131" customFormat="1" ht="33.75" customHeight="1">
      <c r="A24" s="183"/>
      <c r="B24" s="28">
        <f t="shared" si="0"/>
        <v>3</v>
      </c>
      <c r="C24" s="30" t="s">
        <v>249</v>
      </c>
      <c r="D24" s="68" t="s">
        <v>151</v>
      </c>
      <c r="E24" s="68">
        <v>30</v>
      </c>
      <c r="F24" s="157"/>
      <c r="G24" s="157"/>
    </row>
    <row r="25" spans="1:7" s="131" customFormat="1" ht="30.75" customHeight="1">
      <c r="A25" s="183"/>
      <c r="B25" s="28">
        <f t="shared" si="0"/>
        <v>4</v>
      </c>
      <c r="C25" s="30" t="s">
        <v>250</v>
      </c>
      <c r="D25" s="68" t="s">
        <v>151</v>
      </c>
      <c r="E25" s="68">
        <v>36</v>
      </c>
      <c r="F25" s="157"/>
      <c r="G25" s="157"/>
    </row>
    <row r="26" spans="1:7" s="131" customFormat="1" ht="30" customHeight="1">
      <c r="A26" s="183"/>
      <c r="B26" s="28">
        <f t="shared" si="0"/>
        <v>5</v>
      </c>
      <c r="C26" s="30" t="s">
        <v>212</v>
      </c>
      <c r="D26" s="68" t="s">
        <v>1</v>
      </c>
      <c r="E26" s="68">
        <v>10</v>
      </c>
      <c r="F26" s="157"/>
      <c r="G26" s="157"/>
    </row>
    <row r="27" spans="1:7" s="131" customFormat="1" ht="24" customHeight="1">
      <c r="A27" s="183"/>
      <c r="B27" s="28">
        <f t="shared" si="0"/>
        <v>6</v>
      </c>
      <c r="C27" s="156" t="s">
        <v>251</v>
      </c>
      <c r="D27" s="68" t="s">
        <v>1</v>
      </c>
      <c r="E27" s="68">
        <v>20</v>
      </c>
      <c r="F27" s="185"/>
      <c r="G27" s="157"/>
    </row>
    <row r="28" spans="1:7" s="131" customFormat="1" ht="19.5" customHeight="1">
      <c r="A28" s="183"/>
      <c r="B28" s="28">
        <f t="shared" si="0"/>
        <v>7</v>
      </c>
      <c r="C28" s="30" t="s">
        <v>252</v>
      </c>
      <c r="D28" s="68" t="s">
        <v>1</v>
      </c>
      <c r="E28" s="68">
        <v>20</v>
      </c>
      <c r="F28" s="157"/>
      <c r="G28" s="157"/>
    </row>
    <row r="29" spans="1:7" s="131" customFormat="1" ht="27.75" customHeight="1">
      <c r="A29" s="183"/>
      <c r="B29" s="28">
        <f t="shared" si="0"/>
        <v>8</v>
      </c>
      <c r="C29" s="30" t="s">
        <v>253</v>
      </c>
      <c r="D29" s="68" t="s">
        <v>1</v>
      </c>
      <c r="E29" s="68">
        <v>15</v>
      </c>
      <c r="F29" s="157"/>
      <c r="G29" s="157"/>
    </row>
    <row r="30" spans="1:7" s="131" customFormat="1" ht="21.75" customHeight="1">
      <c r="A30" s="183"/>
      <c r="B30" s="28">
        <f t="shared" si="0"/>
        <v>9</v>
      </c>
      <c r="C30" s="30" t="s">
        <v>222</v>
      </c>
      <c r="D30" s="68" t="s">
        <v>1</v>
      </c>
      <c r="E30" s="68">
        <v>20</v>
      </c>
      <c r="F30" s="157"/>
      <c r="G30" s="157"/>
    </row>
    <row r="31" spans="1:7" s="131" customFormat="1" ht="12.75">
      <c r="A31" s="183"/>
      <c r="B31" s="28">
        <f t="shared" si="0"/>
        <v>10</v>
      </c>
      <c r="C31" s="30" t="s">
        <v>224</v>
      </c>
      <c r="D31" s="68" t="s">
        <v>1</v>
      </c>
      <c r="E31" s="68">
        <v>20</v>
      </c>
      <c r="F31" s="157"/>
      <c r="G31" s="157"/>
    </row>
    <row r="32" spans="1:7" s="131" customFormat="1" ht="37.5" customHeight="1">
      <c r="A32" s="183"/>
      <c r="B32" s="28">
        <f t="shared" si="0"/>
        <v>11</v>
      </c>
      <c r="C32" s="30" t="s">
        <v>228</v>
      </c>
      <c r="D32" s="68" t="s">
        <v>1</v>
      </c>
      <c r="E32" s="68">
        <v>10</v>
      </c>
      <c r="F32" s="157"/>
      <c r="G32" s="157"/>
    </row>
    <row r="33" spans="1:7" s="131" customFormat="1" ht="30.75" customHeight="1">
      <c r="A33" s="183"/>
      <c r="B33" s="28">
        <f t="shared" si="0"/>
        <v>12</v>
      </c>
      <c r="C33" s="30" t="s">
        <v>254</v>
      </c>
      <c r="D33" s="68" t="s">
        <v>1</v>
      </c>
      <c r="E33" s="68">
        <v>10</v>
      </c>
      <c r="F33" s="157"/>
      <c r="G33" s="157"/>
    </row>
    <row r="34" spans="1:7" s="131" customFormat="1" ht="25.5" customHeight="1">
      <c r="A34" s="183"/>
      <c r="B34" s="28">
        <f t="shared" si="0"/>
        <v>13</v>
      </c>
      <c r="C34" s="30" t="s">
        <v>231</v>
      </c>
      <c r="D34" s="68" t="s">
        <v>1</v>
      </c>
      <c r="E34" s="68">
        <v>5</v>
      </c>
      <c r="F34" s="157"/>
      <c r="G34" s="157"/>
    </row>
    <row r="35" spans="1:7" s="131" customFormat="1" ht="26.25" customHeight="1">
      <c r="A35" s="183"/>
      <c r="B35" s="28">
        <f t="shared" si="0"/>
        <v>14</v>
      </c>
      <c r="C35" s="30" t="s">
        <v>234</v>
      </c>
      <c r="D35" s="68" t="s">
        <v>1</v>
      </c>
      <c r="E35" s="68">
        <v>5</v>
      </c>
      <c r="F35" s="157"/>
      <c r="G35" s="157"/>
    </row>
    <row r="36" spans="1:7" s="131" customFormat="1" ht="26.25">
      <c r="A36" s="183"/>
      <c r="B36" s="28">
        <f t="shared" si="0"/>
        <v>15</v>
      </c>
      <c r="C36" s="30" t="s">
        <v>255</v>
      </c>
      <c r="D36" s="68" t="s">
        <v>204</v>
      </c>
      <c r="E36" s="68">
        <v>90</v>
      </c>
      <c r="F36" s="58"/>
      <c r="G36" s="157"/>
    </row>
    <row r="37" spans="1:7" s="131" customFormat="1" ht="35.25" customHeight="1">
      <c r="A37" s="183"/>
      <c r="B37" s="28">
        <f t="shared" si="0"/>
        <v>16</v>
      </c>
      <c r="C37" s="30" t="s">
        <v>256</v>
      </c>
      <c r="D37" s="68" t="s">
        <v>12</v>
      </c>
      <c r="E37" s="68">
        <v>80</v>
      </c>
      <c r="F37" s="157"/>
      <c r="G37" s="157"/>
    </row>
    <row r="38" spans="1:7" s="131" customFormat="1" ht="23.25" customHeight="1">
      <c r="A38" s="183"/>
      <c r="B38" s="28">
        <f t="shared" si="0"/>
        <v>17</v>
      </c>
      <c r="C38" s="30" t="s">
        <v>257</v>
      </c>
      <c r="D38" s="68" t="s">
        <v>214</v>
      </c>
      <c r="E38" s="68">
        <v>10</v>
      </c>
      <c r="F38" s="157"/>
      <c r="G38" s="157"/>
    </row>
    <row r="39" spans="1:7" s="131" customFormat="1" ht="21.75" customHeight="1">
      <c r="A39" s="183"/>
      <c r="B39" s="28">
        <f t="shared" si="0"/>
        <v>18</v>
      </c>
      <c r="C39" s="30" t="s">
        <v>258</v>
      </c>
      <c r="D39" s="68" t="s">
        <v>1</v>
      </c>
      <c r="E39" s="68">
        <v>20</v>
      </c>
      <c r="F39" s="157"/>
      <c r="G39" s="157"/>
    </row>
    <row r="40" spans="1:7" s="131" customFormat="1" ht="30.75" customHeight="1">
      <c r="A40" s="183"/>
      <c r="B40" s="28">
        <f t="shared" si="0"/>
        <v>19</v>
      </c>
      <c r="C40" s="30" t="s">
        <v>259</v>
      </c>
      <c r="D40" s="68" t="s">
        <v>1</v>
      </c>
      <c r="E40" s="68">
        <v>10</v>
      </c>
      <c r="F40" s="157"/>
      <c r="G40" s="157"/>
    </row>
    <row r="41" spans="1:7" s="131" customFormat="1" ht="29.25" customHeight="1">
      <c r="A41" s="183"/>
      <c r="B41" s="28">
        <f t="shared" si="0"/>
        <v>20</v>
      </c>
      <c r="C41" s="186" t="s">
        <v>260</v>
      </c>
      <c r="D41" s="187" t="s">
        <v>1</v>
      </c>
      <c r="E41" s="187">
        <v>2</v>
      </c>
      <c r="F41" s="188"/>
      <c r="G41" s="157"/>
    </row>
    <row r="42" spans="1:7" s="131" customFormat="1" ht="19.5" customHeight="1">
      <c r="A42" s="183"/>
      <c r="B42" s="28">
        <f t="shared" si="0"/>
        <v>21</v>
      </c>
      <c r="C42" s="30" t="s">
        <v>261</v>
      </c>
      <c r="D42" s="68" t="s">
        <v>1</v>
      </c>
      <c r="E42" s="68">
        <v>5</v>
      </c>
      <c r="F42" s="157"/>
      <c r="G42" s="157"/>
    </row>
    <row r="43" spans="1:7" s="131" customFormat="1" ht="18" customHeight="1">
      <c r="A43" s="183"/>
      <c r="B43" s="28">
        <f t="shared" si="0"/>
        <v>22</v>
      </c>
      <c r="C43" s="30" t="s">
        <v>262</v>
      </c>
      <c r="D43" s="68" t="s">
        <v>1</v>
      </c>
      <c r="E43" s="68">
        <v>5</v>
      </c>
      <c r="F43" s="157"/>
      <c r="G43" s="157"/>
    </row>
    <row r="44" spans="1:7" s="131" customFormat="1" ht="19.5" customHeight="1">
      <c r="A44" s="183"/>
      <c r="B44" s="28">
        <f t="shared" si="0"/>
        <v>23</v>
      </c>
      <c r="C44" s="30" t="s">
        <v>263</v>
      </c>
      <c r="D44" s="68" t="s">
        <v>264</v>
      </c>
      <c r="E44" s="68">
        <v>10</v>
      </c>
      <c r="F44" s="157"/>
      <c r="G44" s="157"/>
    </row>
    <row r="45" spans="1:7" s="131" customFormat="1" ht="21.75" customHeight="1">
      <c r="A45" s="183"/>
      <c r="B45" s="28">
        <f t="shared" si="0"/>
        <v>24</v>
      </c>
      <c r="C45" s="30" t="s">
        <v>265</v>
      </c>
      <c r="D45" s="68" t="s">
        <v>266</v>
      </c>
      <c r="E45" s="68">
        <v>10</v>
      </c>
      <c r="F45" s="157"/>
      <c r="G45" s="157"/>
    </row>
    <row r="46" spans="1:7" s="131" customFormat="1" ht="21.75" customHeight="1">
      <c r="A46" s="183"/>
      <c r="B46" s="28">
        <f t="shared" si="0"/>
        <v>25</v>
      </c>
      <c r="C46" s="153" t="s">
        <v>267</v>
      </c>
      <c r="D46" s="68" t="s">
        <v>204</v>
      </c>
      <c r="E46" s="68">
        <v>50</v>
      </c>
      <c r="F46" s="157"/>
      <c r="G46" s="157"/>
    </row>
    <row r="47" spans="1:7" s="131" customFormat="1" ht="23.25" customHeight="1">
      <c r="A47" s="183"/>
      <c r="B47" s="28">
        <f t="shared" si="0"/>
        <v>26</v>
      </c>
      <c r="C47" s="30" t="s">
        <v>216</v>
      </c>
      <c r="D47" s="68" t="s">
        <v>1</v>
      </c>
      <c r="E47" s="68">
        <v>150</v>
      </c>
      <c r="F47" s="157"/>
      <c r="G47" s="157"/>
    </row>
    <row r="48" spans="1:7" s="131" customFormat="1" ht="30.75" customHeight="1">
      <c r="A48" s="183"/>
      <c r="B48" s="28">
        <f t="shared" si="0"/>
        <v>27</v>
      </c>
      <c r="C48" s="30" t="s">
        <v>268</v>
      </c>
      <c r="D48" s="68" t="s">
        <v>204</v>
      </c>
      <c r="E48" s="68">
        <v>30</v>
      </c>
      <c r="F48" s="157"/>
      <c r="G48" s="157"/>
    </row>
    <row r="49" spans="1:7" s="131" customFormat="1" ht="22.5" customHeight="1">
      <c r="A49" s="183"/>
      <c r="B49" s="251" t="s">
        <v>13</v>
      </c>
      <c r="C49" s="289"/>
      <c r="D49" s="289"/>
      <c r="E49" s="289"/>
      <c r="F49" s="290"/>
      <c r="G49" s="59"/>
    </row>
    <row r="50" spans="1:7" s="131" customFormat="1" ht="18.75" customHeight="1">
      <c r="A50" s="183"/>
      <c r="B50" s="251" t="s">
        <v>380</v>
      </c>
      <c r="C50" s="289"/>
      <c r="D50" s="289"/>
      <c r="E50" s="289"/>
      <c r="F50" s="290"/>
      <c r="G50" s="59"/>
    </row>
    <row r="51" spans="1:7" s="131" customFormat="1" ht="21" customHeight="1">
      <c r="A51" s="183"/>
      <c r="B51" s="251" t="s">
        <v>269</v>
      </c>
      <c r="C51" s="289"/>
      <c r="D51" s="289"/>
      <c r="E51" s="289"/>
      <c r="F51" s="290"/>
      <c r="G51" s="59"/>
    </row>
    <row r="52" spans="1:7" s="131" customFormat="1" ht="12" customHeight="1">
      <c r="A52" s="183"/>
      <c r="B52" s="183"/>
      <c r="C52" s="183"/>
      <c r="D52" s="183"/>
      <c r="E52" s="183"/>
      <c r="F52" s="183"/>
      <c r="G52" s="189"/>
    </row>
    <row r="55" spans="2:8" ht="14.25">
      <c r="B55" s="273" t="s">
        <v>364</v>
      </c>
      <c r="C55" s="274"/>
      <c r="D55" s="274"/>
      <c r="E55" s="274"/>
      <c r="F55" s="274"/>
      <c r="G55" s="274"/>
      <c r="H55" s="274"/>
    </row>
    <row r="56" spans="2:8" ht="14.25">
      <c r="B56" s="275"/>
      <c r="C56" s="276"/>
      <c r="D56" s="276"/>
      <c r="E56" s="276"/>
      <c r="F56" s="276"/>
      <c r="G56" s="276"/>
      <c r="H56" s="276"/>
    </row>
    <row r="57" spans="2:8" ht="14.25">
      <c r="B57" s="267" t="s">
        <v>361</v>
      </c>
      <c r="C57" s="268"/>
      <c r="D57" s="268"/>
      <c r="E57" s="268"/>
      <c r="F57" s="268"/>
      <c r="G57" s="268"/>
      <c r="H57" s="268"/>
    </row>
    <row r="58" spans="2:8" ht="21" customHeight="1">
      <c r="B58" s="270"/>
      <c r="C58" s="268"/>
      <c r="D58" s="268"/>
      <c r="E58" s="268"/>
      <c r="F58" s="268"/>
      <c r="G58" s="268"/>
      <c r="H58" s="268"/>
    </row>
    <row r="59" spans="2:8" ht="24.75" customHeight="1">
      <c r="B59" s="271" t="s">
        <v>365</v>
      </c>
      <c r="C59" s="272"/>
      <c r="D59" s="272"/>
      <c r="E59" s="272"/>
      <c r="F59" s="272"/>
      <c r="G59" s="272"/>
      <c r="H59" s="272"/>
    </row>
    <row r="60" spans="2:8" ht="14.25">
      <c r="B60" s="85"/>
      <c r="C60" s="86"/>
      <c r="D60" s="86"/>
      <c r="E60" s="86"/>
      <c r="F60" s="86"/>
      <c r="G60" s="86"/>
      <c r="H60" s="86"/>
    </row>
    <row r="61" spans="4:6" ht="14.25">
      <c r="D61" s="2"/>
      <c r="E61" s="1" t="s">
        <v>15</v>
      </c>
      <c r="F61" s="2"/>
    </row>
    <row r="62" spans="4:6" ht="14.25">
      <c r="D62" s="2"/>
      <c r="E62" s="2" t="s">
        <v>16</v>
      </c>
      <c r="F62" s="2"/>
    </row>
  </sheetData>
  <sheetProtection/>
  <mergeCells count="9">
    <mergeCell ref="B55:H56"/>
    <mergeCell ref="B57:H58"/>
    <mergeCell ref="B59:H59"/>
    <mergeCell ref="A14:H14"/>
    <mergeCell ref="A16:H16"/>
    <mergeCell ref="A17:G17"/>
    <mergeCell ref="B49:F49"/>
    <mergeCell ref="B50:F50"/>
    <mergeCell ref="B51:F51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79"/>
  <sheetViews>
    <sheetView zoomScale="85" zoomScaleNormal="85" zoomScalePageLayoutView="0" workbookViewId="0" topLeftCell="A10">
      <selection activeCell="B68" sqref="B68:F68"/>
    </sheetView>
  </sheetViews>
  <sheetFormatPr defaultColWidth="9.140625" defaultRowHeight="15"/>
  <cols>
    <col min="1" max="1" width="3.7109375" style="76" customWidth="1"/>
    <col min="2" max="2" width="5.8515625" style="76" customWidth="1"/>
    <col min="3" max="3" width="56.00390625" style="76" bestFit="1" customWidth="1"/>
    <col min="4" max="4" width="11.7109375" style="76" customWidth="1"/>
    <col min="5" max="5" width="11.28125" style="76" customWidth="1"/>
    <col min="6" max="6" width="12.28125" style="76" customWidth="1"/>
    <col min="7" max="7" width="11.28125" style="76" customWidth="1"/>
    <col min="8" max="8" width="7.140625" style="76" customWidth="1"/>
    <col min="9" max="16384" width="9.140625" style="76" customWidth="1"/>
  </cols>
  <sheetData>
    <row r="2" spans="4:8" ht="14.25">
      <c r="D2" s="31" t="s">
        <v>11</v>
      </c>
      <c r="E2" s="33"/>
      <c r="F2" s="33"/>
      <c r="G2" s="33"/>
      <c r="H2" s="33"/>
    </row>
    <row r="3" spans="4:8" ht="11.25" customHeight="1">
      <c r="D3" s="34"/>
      <c r="E3" s="33"/>
      <c r="F3" s="33"/>
      <c r="G3" s="33"/>
      <c r="H3" s="33"/>
    </row>
    <row r="4" spans="1:8" s="87" customFormat="1" ht="14.25">
      <c r="A4" s="87" t="s">
        <v>10</v>
      </c>
      <c r="D4" s="35" t="s">
        <v>20</v>
      </c>
      <c r="E4" s="33"/>
      <c r="F4" s="33"/>
      <c r="G4" s="33"/>
      <c r="H4" s="33"/>
    </row>
    <row r="5" spans="1:8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  <c r="H5" s="33"/>
    </row>
    <row r="6" spans="1:8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  <c r="H6" s="33"/>
    </row>
    <row r="7" spans="1:8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  <c r="H7" s="33"/>
    </row>
    <row r="8" spans="1:8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  <c r="H8" s="33"/>
    </row>
    <row r="9" spans="1:8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  <c r="H9" s="33"/>
    </row>
    <row r="10" spans="1:8" s="15" customFormat="1" ht="12.75">
      <c r="A10" s="14"/>
      <c r="B10" s="14"/>
      <c r="C10" s="14"/>
      <c r="D10" s="39" t="s">
        <v>81</v>
      </c>
      <c r="E10" s="33"/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5" ht="16.5" customHeight="1"/>
    <row r="16" spans="1:8" s="15" customFormat="1" ht="14.25">
      <c r="A16" s="297" t="s">
        <v>199</v>
      </c>
      <c r="B16" s="298"/>
      <c r="C16" s="298"/>
      <c r="D16" s="298"/>
      <c r="E16" s="298"/>
      <c r="F16" s="298"/>
      <c r="G16" s="298"/>
      <c r="H16" s="299"/>
    </row>
    <row r="17" spans="1:8" s="15" customFormat="1" ht="69.75" customHeight="1">
      <c r="A17" s="297" t="s">
        <v>200</v>
      </c>
      <c r="B17" s="300"/>
      <c r="C17" s="300"/>
      <c r="D17" s="300"/>
      <c r="E17" s="300"/>
      <c r="F17" s="300"/>
      <c r="G17" s="300"/>
      <c r="H17" s="144"/>
    </row>
    <row r="18" spans="1:8" s="15" customFormat="1" ht="12.75" customHeight="1">
      <c r="A18" s="142"/>
      <c r="B18" s="143"/>
      <c r="C18" s="143"/>
      <c r="D18" s="143"/>
      <c r="E18" s="143"/>
      <c r="F18" s="143"/>
      <c r="G18" s="143"/>
      <c r="H18" s="144"/>
    </row>
    <row r="19" spans="1:7" s="131" customFormat="1" ht="12.75">
      <c r="A19" s="105" t="s">
        <v>270</v>
      </c>
      <c r="B19" s="27"/>
      <c r="C19" s="27"/>
      <c r="D19" s="27"/>
      <c r="E19" s="27"/>
      <c r="F19" s="183"/>
      <c r="G19" s="189"/>
    </row>
    <row r="20" spans="1:7" s="131" customFormat="1" ht="12.75">
      <c r="A20" s="27"/>
      <c r="B20" s="106" t="s">
        <v>271</v>
      </c>
      <c r="C20" s="27"/>
      <c r="D20" s="27"/>
      <c r="E20" s="27"/>
      <c r="F20" s="183"/>
      <c r="G20" s="189"/>
    </row>
    <row r="21" spans="1:7" s="131" customFormat="1" ht="8.25" customHeight="1">
      <c r="A21" s="27"/>
      <c r="B21" s="106"/>
      <c r="C21" s="27"/>
      <c r="D21" s="27"/>
      <c r="E21" s="27"/>
      <c r="F21" s="183"/>
      <c r="G21" s="189"/>
    </row>
    <row r="22" spans="1:7" s="131" customFormat="1" ht="39">
      <c r="A22" s="183"/>
      <c r="B22" s="48" t="s">
        <v>0</v>
      </c>
      <c r="C22" s="190" t="s">
        <v>4</v>
      </c>
      <c r="D22" s="191" t="s">
        <v>2</v>
      </c>
      <c r="E22" s="191" t="s">
        <v>272</v>
      </c>
      <c r="F22" s="26" t="s">
        <v>78</v>
      </c>
      <c r="G22" s="184" t="s">
        <v>79</v>
      </c>
    </row>
    <row r="23" spans="1:7" s="131" customFormat="1" ht="16.5" customHeight="1">
      <c r="A23" s="183"/>
      <c r="B23" s="28">
        <v>1</v>
      </c>
      <c r="C23" s="30" t="s">
        <v>273</v>
      </c>
      <c r="D23" s="28" t="s">
        <v>1</v>
      </c>
      <c r="E23" s="28">
        <f>4+3+2</f>
        <v>9</v>
      </c>
      <c r="F23" s="58"/>
      <c r="G23" s="58"/>
    </row>
    <row r="24" spans="1:8" s="131" customFormat="1" ht="24" customHeight="1">
      <c r="A24" s="183"/>
      <c r="B24" s="28">
        <f aca="true" t="shared" si="0" ref="B24:B66">1+B23</f>
        <v>2</v>
      </c>
      <c r="C24" s="30" t="s">
        <v>274</v>
      </c>
      <c r="D24" s="28" t="s">
        <v>1</v>
      </c>
      <c r="E24" s="28">
        <f>20+5+5</f>
        <v>30</v>
      </c>
      <c r="F24" s="58"/>
      <c r="G24" s="58"/>
      <c r="H24" s="192"/>
    </row>
    <row r="25" spans="1:7" s="131" customFormat="1" ht="18" customHeight="1">
      <c r="A25" s="183"/>
      <c r="B25" s="28">
        <f t="shared" si="0"/>
        <v>3</v>
      </c>
      <c r="C25" s="30" t="s">
        <v>275</v>
      </c>
      <c r="D25" s="28" t="s">
        <v>1</v>
      </c>
      <c r="E25" s="28">
        <f>4+3+1</f>
        <v>8</v>
      </c>
      <c r="F25" s="58"/>
      <c r="G25" s="58"/>
    </row>
    <row r="26" spans="1:7" s="131" customFormat="1" ht="22.5" customHeight="1">
      <c r="A26" s="183"/>
      <c r="B26" s="28">
        <f t="shared" si="0"/>
        <v>4</v>
      </c>
      <c r="C26" s="30" t="s">
        <v>276</v>
      </c>
      <c r="D26" s="28" t="s">
        <v>1</v>
      </c>
      <c r="E26" s="28">
        <f>9+6+2</f>
        <v>17</v>
      </c>
      <c r="F26" s="58"/>
      <c r="G26" s="58"/>
    </row>
    <row r="27" spans="1:7" s="131" customFormat="1" ht="23.25" customHeight="1">
      <c r="A27" s="183"/>
      <c r="B27" s="28">
        <f t="shared" si="0"/>
        <v>5</v>
      </c>
      <c r="C27" s="30" t="s">
        <v>277</v>
      </c>
      <c r="D27" s="28" t="s">
        <v>1</v>
      </c>
      <c r="E27" s="28">
        <f>1+1</f>
        <v>2</v>
      </c>
      <c r="F27" s="58"/>
      <c r="G27" s="58"/>
    </row>
    <row r="28" spans="1:7" s="131" customFormat="1" ht="16.5" customHeight="1">
      <c r="A28" s="183"/>
      <c r="B28" s="28">
        <f t="shared" si="0"/>
        <v>6</v>
      </c>
      <c r="C28" s="30" t="s">
        <v>278</v>
      </c>
      <c r="D28" s="28" t="s">
        <v>1</v>
      </c>
      <c r="E28" s="28">
        <f>20+15+15</f>
        <v>50</v>
      </c>
      <c r="F28" s="58"/>
      <c r="G28" s="58"/>
    </row>
    <row r="29" spans="1:7" s="131" customFormat="1" ht="24" customHeight="1">
      <c r="A29" s="183"/>
      <c r="B29" s="28">
        <f t="shared" si="0"/>
        <v>7</v>
      </c>
      <c r="C29" s="30" t="s">
        <v>279</v>
      </c>
      <c r="D29" s="28" t="s">
        <v>1</v>
      </c>
      <c r="E29" s="28">
        <f>15+15+15</f>
        <v>45</v>
      </c>
      <c r="F29" s="58"/>
      <c r="G29" s="58"/>
    </row>
    <row r="30" spans="1:7" s="131" customFormat="1" ht="24.75" customHeight="1">
      <c r="A30" s="183"/>
      <c r="B30" s="28">
        <f t="shared" si="0"/>
        <v>8</v>
      </c>
      <c r="C30" s="156" t="s">
        <v>251</v>
      </c>
      <c r="D30" s="28" t="s">
        <v>1</v>
      </c>
      <c r="E30" s="28">
        <v>45</v>
      </c>
      <c r="F30" s="58"/>
      <c r="G30" s="58"/>
    </row>
    <row r="31" spans="1:7" s="131" customFormat="1" ht="25.5" customHeight="1">
      <c r="A31" s="183"/>
      <c r="B31" s="28">
        <f t="shared" si="0"/>
        <v>9</v>
      </c>
      <c r="C31" s="161" t="s">
        <v>280</v>
      </c>
      <c r="D31" s="28" t="s">
        <v>1</v>
      </c>
      <c r="E31" s="28">
        <f>25+20+3</f>
        <v>48</v>
      </c>
      <c r="F31" s="58"/>
      <c r="G31" s="58"/>
    </row>
    <row r="32" spans="1:7" s="131" customFormat="1" ht="29.25" customHeight="1">
      <c r="A32" s="183"/>
      <c r="B32" s="28">
        <f t="shared" si="0"/>
        <v>10</v>
      </c>
      <c r="C32" s="30" t="s">
        <v>259</v>
      </c>
      <c r="D32" s="28" t="s">
        <v>1</v>
      </c>
      <c r="E32" s="28">
        <f>4+4+2</f>
        <v>10</v>
      </c>
      <c r="F32" s="58"/>
      <c r="G32" s="58"/>
    </row>
    <row r="33" spans="1:7" s="131" customFormat="1" ht="21.75" customHeight="1">
      <c r="A33" s="183"/>
      <c r="B33" s="28">
        <f t="shared" si="0"/>
        <v>11</v>
      </c>
      <c r="C33" s="30" t="s">
        <v>281</v>
      </c>
      <c r="D33" s="28" t="s">
        <v>1</v>
      </c>
      <c r="E33" s="28">
        <v>6</v>
      </c>
      <c r="F33" s="58"/>
      <c r="G33" s="58"/>
    </row>
    <row r="34" spans="1:7" s="131" customFormat="1" ht="32.25" customHeight="1">
      <c r="A34" s="183"/>
      <c r="B34" s="28">
        <f t="shared" si="0"/>
        <v>12</v>
      </c>
      <c r="C34" s="30" t="s">
        <v>282</v>
      </c>
      <c r="D34" s="28" t="s">
        <v>1</v>
      </c>
      <c r="E34" s="28">
        <f>20+15</f>
        <v>35</v>
      </c>
      <c r="F34" s="58"/>
      <c r="G34" s="58"/>
    </row>
    <row r="35" spans="1:7" s="131" customFormat="1" ht="30.75" customHeight="1">
      <c r="A35" s="183"/>
      <c r="B35" s="28">
        <f t="shared" si="0"/>
        <v>13</v>
      </c>
      <c r="C35" s="30" t="s">
        <v>212</v>
      </c>
      <c r="D35" s="28" t="s">
        <v>1</v>
      </c>
      <c r="E35" s="28">
        <f>25+5</f>
        <v>30</v>
      </c>
      <c r="F35" s="58"/>
      <c r="G35" s="58"/>
    </row>
    <row r="36" spans="1:7" s="131" customFormat="1" ht="39">
      <c r="A36" s="183"/>
      <c r="B36" s="28">
        <f t="shared" si="0"/>
        <v>14</v>
      </c>
      <c r="C36" s="30" t="s">
        <v>283</v>
      </c>
      <c r="D36" s="28" t="s">
        <v>214</v>
      </c>
      <c r="E36" s="28">
        <v>30</v>
      </c>
      <c r="F36" s="58"/>
      <c r="G36" s="58"/>
    </row>
    <row r="37" spans="1:7" s="131" customFormat="1" ht="26.25">
      <c r="A37" s="183"/>
      <c r="B37" s="28">
        <f t="shared" si="0"/>
        <v>15</v>
      </c>
      <c r="C37" s="30" t="s">
        <v>284</v>
      </c>
      <c r="D37" s="28" t="s">
        <v>214</v>
      </c>
      <c r="E37" s="28">
        <f>2+2+2</f>
        <v>6</v>
      </c>
      <c r="F37" s="58"/>
      <c r="G37" s="58"/>
    </row>
    <row r="38" spans="1:7" s="131" customFormat="1" ht="26.25">
      <c r="A38" s="183"/>
      <c r="B38" s="28">
        <f t="shared" si="0"/>
        <v>16</v>
      </c>
      <c r="C38" s="30" t="s">
        <v>285</v>
      </c>
      <c r="D38" s="28" t="s">
        <v>286</v>
      </c>
      <c r="E38" s="28">
        <f>15+10+10</f>
        <v>35</v>
      </c>
      <c r="F38" s="58"/>
      <c r="G38" s="58"/>
    </row>
    <row r="39" spans="1:7" s="131" customFormat="1" ht="26.25">
      <c r="A39" s="183"/>
      <c r="B39" s="28">
        <f t="shared" si="0"/>
        <v>17</v>
      </c>
      <c r="C39" s="30" t="s">
        <v>250</v>
      </c>
      <c r="D39" s="28" t="s">
        <v>286</v>
      </c>
      <c r="E39" s="28">
        <f>40+30+40</f>
        <v>110</v>
      </c>
      <c r="F39" s="58"/>
      <c r="G39" s="58"/>
    </row>
    <row r="40" spans="1:7" s="131" customFormat="1" ht="26.25" customHeight="1">
      <c r="A40" s="183"/>
      <c r="B40" s="28">
        <f t="shared" si="0"/>
        <v>18</v>
      </c>
      <c r="C40" s="30" t="s">
        <v>287</v>
      </c>
      <c r="D40" s="28" t="s">
        <v>1</v>
      </c>
      <c r="E40" s="28">
        <v>100</v>
      </c>
      <c r="F40" s="58"/>
      <c r="G40" s="58"/>
    </row>
    <row r="41" spans="1:7" s="131" customFormat="1" ht="39">
      <c r="A41" s="183"/>
      <c r="B41" s="28">
        <f t="shared" si="0"/>
        <v>19</v>
      </c>
      <c r="C41" s="30" t="s">
        <v>288</v>
      </c>
      <c r="D41" s="28" t="s">
        <v>204</v>
      </c>
      <c r="E41" s="28">
        <f>10+30+25</f>
        <v>65</v>
      </c>
      <c r="F41" s="58"/>
      <c r="G41" s="58"/>
    </row>
    <row r="42" spans="1:7" s="131" customFormat="1" ht="26.25">
      <c r="A42" s="183"/>
      <c r="B42" s="28">
        <f t="shared" si="0"/>
        <v>20</v>
      </c>
      <c r="C42" s="30" t="s">
        <v>256</v>
      </c>
      <c r="D42" s="28" t="s">
        <v>12</v>
      </c>
      <c r="E42" s="28">
        <f>20+20</f>
        <v>40</v>
      </c>
      <c r="F42" s="58"/>
      <c r="G42" s="58"/>
    </row>
    <row r="43" spans="1:8" s="131" customFormat="1" ht="34.5" customHeight="1">
      <c r="A43" s="183"/>
      <c r="B43" s="28">
        <f t="shared" si="0"/>
        <v>21</v>
      </c>
      <c r="C43" s="30" t="s">
        <v>268</v>
      </c>
      <c r="D43" s="28" t="s">
        <v>204</v>
      </c>
      <c r="E43" s="28">
        <f>35+30+15</f>
        <v>80</v>
      </c>
      <c r="F43" s="58"/>
      <c r="G43" s="58"/>
      <c r="H43" s="193"/>
    </row>
    <row r="44" spans="1:8" s="131" customFormat="1" ht="27" customHeight="1">
      <c r="A44" s="183"/>
      <c r="B44" s="28">
        <f t="shared" si="0"/>
        <v>22</v>
      </c>
      <c r="C44" s="30" t="s">
        <v>289</v>
      </c>
      <c r="D44" s="68" t="s">
        <v>264</v>
      </c>
      <c r="E44" s="28">
        <f>30+20</f>
        <v>50</v>
      </c>
      <c r="F44" s="58"/>
      <c r="G44" s="58"/>
      <c r="H44" s="194"/>
    </row>
    <row r="45" spans="1:7" s="131" customFormat="1" ht="28.5" customHeight="1">
      <c r="A45" s="183"/>
      <c r="B45" s="28">
        <f t="shared" si="0"/>
        <v>23</v>
      </c>
      <c r="C45" s="30" t="s">
        <v>290</v>
      </c>
      <c r="D45" s="28" t="s">
        <v>266</v>
      </c>
      <c r="E45" s="28">
        <v>10</v>
      </c>
      <c r="F45" s="58"/>
      <c r="G45" s="58"/>
    </row>
    <row r="46" spans="1:7" s="131" customFormat="1" ht="12.75">
      <c r="A46" s="183"/>
      <c r="B46" s="28">
        <f t="shared" si="0"/>
        <v>24</v>
      </c>
      <c r="C46" s="30" t="s">
        <v>224</v>
      </c>
      <c r="D46" s="28" t="s">
        <v>1</v>
      </c>
      <c r="E46" s="28">
        <f>20+10+5</f>
        <v>35</v>
      </c>
      <c r="F46" s="58"/>
      <c r="G46" s="58"/>
    </row>
    <row r="47" spans="1:7" s="131" customFormat="1" ht="21.75" customHeight="1">
      <c r="A47" s="183"/>
      <c r="B47" s="28">
        <f t="shared" si="0"/>
        <v>25</v>
      </c>
      <c r="C47" s="30" t="s">
        <v>222</v>
      </c>
      <c r="D47" s="28" t="s">
        <v>1</v>
      </c>
      <c r="E47" s="28">
        <f>15+10+5</f>
        <v>30</v>
      </c>
      <c r="F47" s="58"/>
      <c r="G47" s="58"/>
    </row>
    <row r="48" spans="1:7" s="131" customFormat="1" ht="21" customHeight="1">
      <c r="A48" s="183"/>
      <c r="B48" s="28">
        <f t="shared" si="0"/>
        <v>26</v>
      </c>
      <c r="C48" s="30" t="s">
        <v>231</v>
      </c>
      <c r="D48" s="28" t="s">
        <v>1</v>
      </c>
      <c r="E48" s="28">
        <v>8</v>
      </c>
      <c r="F48" s="58"/>
      <c r="G48" s="58"/>
    </row>
    <row r="49" spans="1:7" s="131" customFormat="1" ht="21" customHeight="1">
      <c r="A49" s="183"/>
      <c r="B49" s="28">
        <f t="shared" si="0"/>
        <v>27</v>
      </c>
      <c r="C49" s="30" t="s">
        <v>291</v>
      </c>
      <c r="D49" s="28" t="s">
        <v>1</v>
      </c>
      <c r="E49" s="28">
        <v>2</v>
      </c>
      <c r="F49" s="58"/>
      <c r="G49" s="58"/>
    </row>
    <row r="50" spans="1:7" s="131" customFormat="1" ht="18.75" customHeight="1">
      <c r="A50" s="183"/>
      <c r="B50" s="28">
        <f t="shared" si="0"/>
        <v>28</v>
      </c>
      <c r="C50" s="30" t="s">
        <v>234</v>
      </c>
      <c r="D50" s="28" t="s">
        <v>1</v>
      </c>
      <c r="E50" s="28">
        <v>4</v>
      </c>
      <c r="F50" s="157"/>
      <c r="G50" s="58"/>
    </row>
    <row r="51" spans="1:7" s="131" customFormat="1" ht="24" customHeight="1">
      <c r="A51" s="183"/>
      <c r="B51" s="28">
        <f t="shared" si="0"/>
        <v>29</v>
      </c>
      <c r="C51" s="30" t="s">
        <v>230</v>
      </c>
      <c r="D51" s="28" t="s">
        <v>1</v>
      </c>
      <c r="E51" s="28">
        <f>8+6+1</f>
        <v>15</v>
      </c>
      <c r="F51" s="58"/>
      <c r="G51" s="58"/>
    </row>
    <row r="52" spans="1:7" s="131" customFormat="1" ht="26.25" customHeight="1">
      <c r="A52" s="183"/>
      <c r="B52" s="28">
        <f t="shared" si="0"/>
        <v>30</v>
      </c>
      <c r="C52" s="161" t="s">
        <v>227</v>
      </c>
      <c r="D52" s="28" t="s">
        <v>1</v>
      </c>
      <c r="E52" s="28">
        <f>4+1</f>
        <v>5</v>
      </c>
      <c r="F52" s="58"/>
      <c r="G52" s="58"/>
    </row>
    <row r="53" spans="1:7" s="131" customFormat="1" ht="24.75" customHeight="1">
      <c r="A53" s="183"/>
      <c r="B53" s="28">
        <f t="shared" si="0"/>
        <v>31</v>
      </c>
      <c r="C53" s="30" t="s">
        <v>261</v>
      </c>
      <c r="D53" s="28" t="s">
        <v>1</v>
      </c>
      <c r="E53" s="28">
        <f>2+4</f>
        <v>6</v>
      </c>
      <c r="F53" s="157"/>
      <c r="G53" s="58"/>
    </row>
    <row r="54" spans="1:7" s="131" customFormat="1" ht="21" customHeight="1">
      <c r="A54" s="183"/>
      <c r="B54" s="28">
        <f t="shared" si="0"/>
        <v>32</v>
      </c>
      <c r="C54" s="30" t="s">
        <v>292</v>
      </c>
      <c r="D54" s="28" t="s">
        <v>1</v>
      </c>
      <c r="E54" s="28">
        <v>2</v>
      </c>
      <c r="F54" s="185"/>
      <c r="G54" s="58"/>
    </row>
    <row r="55" spans="1:7" s="131" customFormat="1" ht="24.75" customHeight="1">
      <c r="A55" s="183"/>
      <c r="B55" s="28">
        <f t="shared" si="0"/>
        <v>33</v>
      </c>
      <c r="C55" s="195" t="s">
        <v>293</v>
      </c>
      <c r="D55" s="28" t="s">
        <v>1</v>
      </c>
      <c r="E55" s="28">
        <v>2</v>
      </c>
      <c r="F55" s="58"/>
      <c r="G55" s="58"/>
    </row>
    <row r="56" spans="1:7" s="131" customFormat="1" ht="35.25" customHeight="1">
      <c r="A56" s="183"/>
      <c r="B56" s="28">
        <f t="shared" si="0"/>
        <v>34</v>
      </c>
      <c r="C56" s="30" t="s">
        <v>294</v>
      </c>
      <c r="D56" s="28" t="s">
        <v>1</v>
      </c>
      <c r="E56" s="28">
        <f>1+1</f>
        <v>2</v>
      </c>
      <c r="F56" s="58"/>
      <c r="G56" s="58"/>
    </row>
    <row r="57" spans="1:7" s="131" customFormat="1" ht="28.5" customHeight="1">
      <c r="A57" s="183"/>
      <c r="B57" s="28">
        <f t="shared" si="0"/>
        <v>35</v>
      </c>
      <c r="C57" s="30" t="s">
        <v>295</v>
      </c>
      <c r="D57" s="28" t="s">
        <v>1</v>
      </c>
      <c r="E57" s="28">
        <v>8</v>
      </c>
      <c r="F57" s="58"/>
      <c r="G57" s="58"/>
    </row>
    <row r="58" spans="1:7" s="131" customFormat="1" ht="30" customHeight="1">
      <c r="A58" s="183"/>
      <c r="B58" s="28">
        <f t="shared" si="0"/>
        <v>36</v>
      </c>
      <c r="C58" s="30" t="s">
        <v>296</v>
      </c>
      <c r="D58" s="28" t="s">
        <v>1</v>
      </c>
      <c r="E58" s="28">
        <v>4</v>
      </c>
      <c r="F58" s="58"/>
      <c r="G58" s="58"/>
    </row>
    <row r="59" spans="1:7" s="131" customFormat="1" ht="30.75" customHeight="1">
      <c r="A59" s="183"/>
      <c r="B59" s="28">
        <f t="shared" si="0"/>
        <v>37</v>
      </c>
      <c r="C59" s="196" t="s">
        <v>297</v>
      </c>
      <c r="D59" s="28" t="s">
        <v>1</v>
      </c>
      <c r="E59" s="28">
        <v>6</v>
      </c>
      <c r="F59" s="58"/>
      <c r="G59" s="58"/>
    </row>
    <row r="60" spans="1:7" s="131" customFormat="1" ht="27" customHeight="1">
      <c r="A60" s="183"/>
      <c r="B60" s="28">
        <f t="shared" si="0"/>
        <v>38</v>
      </c>
      <c r="C60" s="30" t="s">
        <v>298</v>
      </c>
      <c r="D60" s="28" t="s">
        <v>1</v>
      </c>
      <c r="E60" s="28">
        <v>2</v>
      </c>
      <c r="F60" s="58"/>
      <c r="G60" s="58"/>
    </row>
    <row r="61" spans="1:7" s="131" customFormat="1" ht="24.75" customHeight="1">
      <c r="A61" s="183"/>
      <c r="B61" s="28">
        <f t="shared" si="0"/>
        <v>39</v>
      </c>
      <c r="C61" s="30" t="s">
        <v>262</v>
      </c>
      <c r="D61" s="28" t="s">
        <v>1</v>
      </c>
      <c r="E61" s="28">
        <v>4</v>
      </c>
      <c r="F61" s="58"/>
      <c r="G61" s="58"/>
    </row>
    <row r="62" spans="1:7" s="131" customFormat="1" ht="27.75" customHeight="1">
      <c r="A62" s="183"/>
      <c r="B62" s="28">
        <f t="shared" si="0"/>
        <v>40</v>
      </c>
      <c r="C62" s="30" t="s">
        <v>299</v>
      </c>
      <c r="D62" s="28" t="s">
        <v>1</v>
      </c>
      <c r="E62" s="28">
        <v>3</v>
      </c>
      <c r="F62" s="58"/>
      <c r="G62" s="58"/>
    </row>
    <row r="63" spans="1:7" s="131" customFormat="1" ht="39">
      <c r="A63" s="183"/>
      <c r="B63" s="28">
        <f t="shared" si="0"/>
        <v>41</v>
      </c>
      <c r="C63" s="197" t="s">
        <v>300</v>
      </c>
      <c r="D63" s="198" t="s">
        <v>75</v>
      </c>
      <c r="E63" s="198">
        <v>5</v>
      </c>
      <c r="F63" s="58"/>
      <c r="G63" s="58"/>
    </row>
    <row r="64" spans="1:7" s="131" customFormat="1" ht="33.75" customHeight="1">
      <c r="A64" s="183"/>
      <c r="B64" s="28">
        <f t="shared" si="0"/>
        <v>42</v>
      </c>
      <c r="C64" s="197" t="s">
        <v>301</v>
      </c>
      <c r="D64" s="198" t="s">
        <v>75</v>
      </c>
      <c r="E64" s="198">
        <v>25</v>
      </c>
      <c r="F64" s="58"/>
      <c r="G64" s="58"/>
    </row>
    <row r="65" spans="1:7" s="131" customFormat="1" ht="21.75" customHeight="1">
      <c r="A65" s="183"/>
      <c r="B65" s="28">
        <f t="shared" si="0"/>
        <v>43</v>
      </c>
      <c r="C65" s="197" t="s">
        <v>302</v>
      </c>
      <c r="D65" s="198" t="s">
        <v>75</v>
      </c>
      <c r="E65" s="198">
        <v>2</v>
      </c>
      <c r="F65" s="58"/>
      <c r="G65" s="58"/>
    </row>
    <row r="66" spans="1:7" s="131" customFormat="1" ht="26.25">
      <c r="A66" s="183"/>
      <c r="B66" s="28">
        <f t="shared" si="0"/>
        <v>44</v>
      </c>
      <c r="C66" s="156" t="s">
        <v>303</v>
      </c>
      <c r="D66" s="198" t="s">
        <v>286</v>
      </c>
      <c r="E66" s="198">
        <v>203</v>
      </c>
      <c r="F66" s="137"/>
      <c r="G66" s="58"/>
    </row>
    <row r="67" spans="1:7" s="131" customFormat="1" ht="14.25" customHeight="1">
      <c r="A67" s="183"/>
      <c r="B67" s="251" t="s">
        <v>13</v>
      </c>
      <c r="C67" s="289"/>
      <c r="D67" s="289"/>
      <c r="E67" s="289"/>
      <c r="F67" s="290"/>
      <c r="G67" s="59"/>
    </row>
    <row r="68" spans="1:7" s="131" customFormat="1" ht="12.75" customHeight="1">
      <c r="A68" s="183"/>
      <c r="B68" s="251" t="s">
        <v>380</v>
      </c>
      <c r="C68" s="289"/>
      <c r="D68" s="289"/>
      <c r="E68" s="289"/>
      <c r="F68" s="290"/>
      <c r="G68" s="59"/>
    </row>
    <row r="69" spans="1:7" s="131" customFormat="1" ht="15" customHeight="1">
      <c r="A69" s="183"/>
      <c r="B69" s="251" t="s">
        <v>304</v>
      </c>
      <c r="C69" s="289"/>
      <c r="D69" s="289"/>
      <c r="E69" s="289"/>
      <c r="F69" s="290"/>
      <c r="G69" s="59"/>
    </row>
    <row r="70" spans="1:7" s="131" customFormat="1" ht="12.75">
      <c r="A70" s="183"/>
      <c r="B70" s="183"/>
      <c r="C70" s="183"/>
      <c r="D70" s="183"/>
      <c r="E70" s="183"/>
      <c r="F70" s="183"/>
      <c r="G70" s="189"/>
    </row>
    <row r="72" spans="2:8" ht="14.25">
      <c r="B72" s="273" t="s">
        <v>366</v>
      </c>
      <c r="C72" s="274"/>
      <c r="D72" s="274"/>
      <c r="E72" s="274"/>
      <c r="F72" s="274"/>
      <c r="G72" s="274"/>
      <c r="H72" s="274"/>
    </row>
    <row r="73" spans="2:8" ht="14.25">
      <c r="B73" s="275"/>
      <c r="C73" s="276"/>
      <c r="D73" s="276"/>
      <c r="E73" s="276"/>
      <c r="F73" s="276"/>
      <c r="G73" s="276"/>
      <c r="H73" s="276"/>
    </row>
    <row r="74" spans="2:8" ht="14.25">
      <c r="B74" s="267" t="s">
        <v>361</v>
      </c>
      <c r="C74" s="268"/>
      <c r="D74" s="268"/>
      <c r="E74" s="268"/>
      <c r="F74" s="268"/>
      <c r="G74" s="268"/>
      <c r="H74" s="268"/>
    </row>
    <row r="75" spans="2:8" ht="21" customHeight="1">
      <c r="B75" s="270"/>
      <c r="C75" s="268"/>
      <c r="D75" s="268"/>
      <c r="E75" s="268"/>
      <c r="F75" s="268"/>
      <c r="G75" s="268"/>
      <c r="H75" s="268"/>
    </row>
    <row r="76" spans="2:8" ht="24.75" customHeight="1">
      <c r="B76" s="271" t="s">
        <v>367</v>
      </c>
      <c r="C76" s="272"/>
      <c r="D76" s="272"/>
      <c r="E76" s="272"/>
      <c r="F76" s="272"/>
      <c r="G76" s="272"/>
      <c r="H76" s="272"/>
    </row>
    <row r="77" spans="2:8" ht="14.25">
      <c r="B77" s="85"/>
      <c r="C77" s="86"/>
      <c r="D77" s="86"/>
      <c r="E77" s="86"/>
      <c r="F77" s="86"/>
      <c r="G77" s="86"/>
      <c r="H77" s="86"/>
    </row>
    <row r="78" spans="4:6" ht="14.25">
      <c r="D78" s="2"/>
      <c r="E78" s="1" t="s">
        <v>15</v>
      </c>
      <c r="F78" s="2"/>
    </row>
    <row r="79" spans="4:6" ht="14.25">
      <c r="D79" s="2"/>
      <c r="E79" s="2" t="s">
        <v>16</v>
      </c>
      <c r="F79" s="2"/>
    </row>
  </sheetData>
  <sheetProtection/>
  <mergeCells count="9">
    <mergeCell ref="A14:H14"/>
    <mergeCell ref="A16:H16"/>
    <mergeCell ref="A17:G17"/>
    <mergeCell ref="B72:H73"/>
    <mergeCell ref="B74:H75"/>
    <mergeCell ref="B76:H76"/>
    <mergeCell ref="B67:F67"/>
    <mergeCell ref="B68:F68"/>
    <mergeCell ref="B69:F69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M28" sqref="M28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4.7109375" style="2" customWidth="1"/>
    <col min="4" max="4" width="22.7109375" style="2" customWidth="1"/>
    <col min="5" max="5" width="20.28125" style="2" customWidth="1"/>
    <col min="6" max="6" width="7.28125" style="2" customWidth="1"/>
    <col min="7" max="7" width="9.00390625" style="2" customWidth="1"/>
    <col min="8" max="8" width="6.28125" style="2" customWidth="1"/>
    <col min="9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8" s="15" customFormat="1" ht="12.75">
      <c r="A2" s="14"/>
      <c r="B2" s="14"/>
      <c r="C2" s="14"/>
      <c r="D2" s="14"/>
      <c r="E2" s="31" t="s">
        <v>11</v>
      </c>
      <c r="F2" s="33"/>
      <c r="G2" s="33"/>
      <c r="H2" s="33"/>
    </row>
    <row r="3" spans="1:8" s="15" customFormat="1" ht="12.75">
      <c r="A3" s="17" t="s">
        <v>10</v>
      </c>
      <c r="B3" s="18"/>
      <c r="C3" s="18"/>
      <c r="D3" s="18"/>
      <c r="E3" s="34"/>
      <c r="F3" s="33"/>
      <c r="G3" s="33"/>
      <c r="H3" s="33"/>
    </row>
    <row r="4" spans="1:8" s="15" customFormat="1" ht="12.75">
      <c r="A4" s="17" t="s">
        <v>5</v>
      </c>
      <c r="B4" s="18"/>
      <c r="C4" s="18"/>
      <c r="D4" s="18"/>
      <c r="E4" s="35" t="s">
        <v>20</v>
      </c>
      <c r="F4" s="33"/>
      <c r="G4" s="33"/>
      <c r="H4" s="33"/>
    </row>
    <row r="5" spans="1:8" s="15" customFormat="1" ht="12.75">
      <c r="A5" s="17" t="s">
        <v>6</v>
      </c>
      <c r="B5" s="18"/>
      <c r="C5" s="18"/>
      <c r="D5" s="18"/>
      <c r="E5" s="37" t="s">
        <v>21</v>
      </c>
      <c r="F5" s="33"/>
      <c r="G5" s="33"/>
      <c r="H5" s="33"/>
    </row>
    <row r="6" spans="1:8" s="15" customFormat="1" ht="12.75">
      <c r="A6" s="16" t="s">
        <v>7</v>
      </c>
      <c r="B6" s="14"/>
      <c r="C6" s="14"/>
      <c r="D6" s="18"/>
      <c r="E6" s="38" t="s">
        <v>22</v>
      </c>
      <c r="F6" s="33"/>
      <c r="G6" s="33"/>
      <c r="H6" s="33"/>
    </row>
    <row r="7" spans="1:8" s="15" customFormat="1" ht="12.75">
      <c r="A7" s="16" t="s">
        <v>8</v>
      </c>
      <c r="B7" s="14"/>
      <c r="C7" s="14"/>
      <c r="D7" s="18"/>
      <c r="E7" s="37" t="s">
        <v>23</v>
      </c>
      <c r="F7" s="33"/>
      <c r="G7" s="33"/>
      <c r="H7" s="33"/>
    </row>
    <row r="8" spans="1:8" s="15" customFormat="1" ht="12.75">
      <c r="A8" s="19" t="s">
        <v>9</v>
      </c>
      <c r="B8" s="14"/>
      <c r="C8" s="19"/>
      <c r="D8" s="14"/>
      <c r="E8" s="31" t="s">
        <v>24</v>
      </c>
      <c r="F8" s="33"/>
      <c r="G8" s="33"/>
      <c r="H8" s="33"/>
    </row>
    <row r="9" spans="1:8" s="15" customFormat="1" ht="12.75">
      <c r="A9" s="14"/>
      <c r="B9" s="14"/>
      <c r="C9" s="14"/>
      <c r="D9" s="14"/>
      <c r="E9" s="31" t="s">
        <v>25</v>
      </c>
      <c r="F9" s="33"/>
      <c r="G9" s="33"/>
      <c r="H9" s="33"/>
    </row>
    <row r="10" spans="1:8" s="15" customFormat="1" ht="12.75">
      <c r="A10" s="14"/>
      <c r="B10" s="14"/>
      <c r="C10" s="14"/>
      <c r="D10" s="14"/>
      <c r="E10" s="39" t="s">
        <v>26</v>
      </c>
      <c r="F10" s="33"/>
      <c r="G10" s="33"/>
      <c r="H10" s="33"/>
    </row>
    <row r="11" spans="1:8" s="15" customFormat="1" ht="12.75">
      <c r="A11" s="14"/>
      <c r="B11" s="14"/>
      <c r="C11" s="14"/>
      <c r="D11" s="14"/>
      <c r="E11" s="39"/>
      <c r="F11" s="33"/>
      <c r="G11" s="33"/>
      <c r="H11" s="33"/>
    </row>
    <row r="12" spans="1:5" s="15" customFormat="1" ht="12.75">
      <c r="A12" s="14"/>
      <c r="B12" s="14"/>
      <c r="C12" s="14"/>
      <c r="D12" s="14"/>
      <c r="E12" s="40"/>
    </row>
    <row r="13" spans="1:5" s="15" customFormat="1" ht="12.75">
      <c r="A13" s="14"/>
      <c r="B13" s="14"/>
      <c r="C13" s="14"/>
      <c r="D13" s="14"/>
      <c r="E13" s="40"/>
    </row>
    <row r="14" spans="1:5" ht="14.25" customHeight="1">
      <c r="A14" s="236" t="s">
        <v>14</v>
      </c>
      <c r="B14" s="237"/>
      <c r="C14" s="237"/>
      <c r="D14" s="237"/>
      <c r="E14" s="237"/>
    </row>
    <row r="15" spans="1:5" ht="14.25" customHeight="1">
      <c r="A15" s="12"/>
      <c r="B15" s="13"/>
      <c r="C15" s="13"/>
      <c r="D15" s="13"/>
      <c r="E15" s="13"/>
    </row>
    <row r="16" spans="1:5" s="42" customFormat="1" ht="16.5" customHeight="1">
      <c r="A16" s="244" t="s">
        <v>57</v>
      </c>
      <c r="B16" s="246"/>
      <c r="C16" s="246"/>
      <c r="D16" s="246"/>
      <c r="E16" s="246"/>
    </row>
    <row r="17" spans="1:5" s="42" customFormat="1" ht="17.25" customHeight="1">
      <c r="A17" s="43" t="s">
        <v>58</v>
      </c>
      <c r="B17" s="44"/>
      <c r="C17" s="41"/>
      <c r="D17" s="41"/>
      <c r="E17" s="41"/>
    </row>
    <row r="18" spans="1:5" s="42" customFormat="1" ht="9" customHeight="1">
      <c r="A18" s="45"/>
      <c r="B18" s="46"/>
      <c r="C18" s="41"/>
      <c r="D18" s="41"/>
      <c r="E18" s="41"/>
    </row>
    <row r="19" spans="1:5" s="47" customFormat="1" ht="12.75">
      <c r="A19" s="23" t="s">
        <v>29</v>
      </c>
      <c r="B19" s="23"/>
      <c r="C19" s="23"/>
      <c r="D19" s="23"/>
      <c r="E19" s="23"/>
    </row>
    <row r="20" spans="1:5" s="47" customFormat="1" ht="12.75">
      <c r="A20" s="23"/>
      <c r="B20" s="23"/>
      <c r="C20" s="23"/>
      <c r="D20" s="23"/>
      <c r="E20" s="23"/>
    </row>
    <row r="21" spans="1:5" s="47" customFormat="1" ht="44.25" customHeight="1">
      <c r="A21" s="27"/>
      <c r="B21" s="48" t="s">
        <v>0</v>
      </c>
      <c r="C21" s="48" t="s">
        <v>4</v>
      </c>
      <c r="D21" s="49" t="s">
        <v>2</v>
      </c>
      <c r="E21" s="49" t="s">
        <v>3</v>
      </c>
    </row>
    <row r="22" spans="1:5" s="47" customFormat="1" ht="22.5" customHeight="1">
      <c r="A22" s="27"/>
      <c r="B22" s="28">
        <v>1</v>
      </c>
      <c r="C22" s="50" t="s">
        <v>59</v>
      </c>
      <c r="D22" s="28" t="s">
        <v>12</v>
      </c>
      <c r="E22" s="28">
        <v>150</v>
      </c>
    </row>
    <row r="23" spans="1:5" s="47" customFormat="1" ht="31.5" customHeight="1">
      <c r="A23" s="27"/>
      <c r="B23" s="28">
        <v>2</v>
      </c>
      <c r="C23" s="50" t="s">
        <v>60</v>
      </c>
      <c r="D23" s="28" t="s">
        <v>12</v>
      </c>
      <c r="E23" s="28">
        <v>150</v>
      </c>
    </row>
    <row r="24" spans="1:5" s="234" customFormat="1" ht="31.5" customHeight="1">
      <c r="A24" s="60"/>
      <c r="B24" s="60"/>
      <c r="C24" s="235"/>
      <c r="D24" s="60"/>
      <c r="E24" s="60"/>
    </row>
    <row r="25" spans="2:5" ht="17.25" customHeight="1">
      <c r="B25" s="238" t="s">
        <v>375</v>
      </c>
      <c r="C25" s="239"/>
      <c r="D25" s="239"/>
      <c r="E25" s="240"/>
    </row>
    <row r="26" spans="2:5" ht="36" customHeight="1">
      <c r="B26" s="241"/>
      <c r="C26" s="242"/>
      <c r="D26" s="242"/>
      <c r="E26" s="243"/>
    </row>
    <row r="27" spans="2:5" ht="26.25" customHeight="1">
      <c r="B27" s="9" t="s">
        <v>17</v>
      </c>
      <c r="C27" s="3"/>
      <c r="D27" s="4"/>
      <c r="E27" s="5"/>
    </row>
    <row r="28" spans="2:5" ht="27" customHeight="1">
      <c r="B28" s="9" t="s">
        <v>18</v>
      </c>
      <c r="C28" s="3"/>
      <c r="D28" s="4"/>
      <c r="E28" s="5"/>
    </row>
    <row r="29" spans="2:5" ht="53.25" customHeight="1">
      <c r="B29" s="10" t="s">
        <v>19</v>
      </c>
      <c r="C29" s="6"/>
      <c r="D29" s="7"/>
      <c r="E29" s="8"/>
    </row>
    <row r="30" spans="2:5" ht="18.75" customHeight="1">
      <c r="B30" s="11"/>
      <c r="C30" s="3"/>
      <c r="D30" s="4"/>
      <c r="E30" s="4"/>
    </row>
    <row r="31" spans="2:5" ht="18.75" customHeight="1">
      <c r="B31" s="11"/>
      <c r="C31" s="3"/>
      <c r="D31" s="4"/>
      <c r="E31" s="4"/>
    </row>
    <row r="32" spans="2:5" ht="13.5">
      <c r="B32" s="11"/>
      <c r="C32" s="3"/>
      <c r="D32" s="4"/>
      <c r="E32" s="1" t="s">
        <v>15</v>
      </c>
    </row>
    <row r="33" ht="13.5">
      <c r="E33" s="2" t="s">
        <v>16</v>
      </c>
    </row>
  </sheetData>
  <sheetProtection/>
  <mergeCells count="3">
    <mergeCell ref="B25:E26"/>
    <mergeCell ref="A14:E14"/>
    <mergeCell ref="A16:E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53"/>
  <sheetViews>
    <sheetView zoomScale="85" zoomScaleNormal="85" zoomScalePageLayoutView="0" workbookViewId="0" topLeftCell="A1">
      <selection activeCell="B43" sqref="B43:F43"/>
    </sheetView>
  </sheetViews>
  <sheetFormatPr defaultColWidth="9.140625" defaultRowHeight="15"/>
  <cols>
    <col min="1" max="1" width="2.421875" style="76" customWidth="1"/>
    <col min="2" max="2" width="6.140625" style="76" customWidth="1"/>
    <col min="3" max="3" width="54.28125" style="76" customWidth="1"/>
    <col min="4" max="4" width="11.7109375" style="76" customWidth="1"/>
    <col min="5" max="5" width="13.57421875" style="76" customWidth="1"/>
    <col min="6" max="6" width="16.140625" style="76" customWidth="1"/>
    <col min="7" max="7" width="14.57421875" style="76" customWidth="1"/>
    <col min="8" max="16384" width="9.140625" style="76" customWidth="1"/>
  </cols>
  <sheetData>
    <row r="2" spans="4:7" ht="14.25">
      <c r="D2" s="31" t="s">
        <v>11</v>
      </c>
      <c r="E2" s="33"/>
      <c r="F2" s="33"/>
      <c r="G2" s="33"/>
    </row>
    <row r="3" spans="4:7" ht="11.25" customHeight="1">
      <c r="D3" s="34"/>
      <c r="E3" s="33"/>
      <c r="F3" s="33"/>
      <c r="G3" s="33"/>
    </row>
    <row r="4" spans="1:7" s="87" customFormat="1" ht="14.25">
      <c r="A4" s="87" t="s">
        <v>10</v>
      </c>
      <c r="D4" s="35" t="s">
        <v>20</v>
      </c>
      <c r="E4" s="33"/>
      <c r="F4" s="33"/>
      <c r="G4" s="33"/>
    </row>
    <row r="5" spans="1:7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</row>
    <row r="6" spans="1:7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</row>
    <row r="7" spans="1:7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</row>
    <row r="8" spans="1:7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</row>
    <row r="9" spans="1:7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</row>
    <row r="10" spans="1:7" s="15" customFormat="1" ht="12.75">
      <c r="A10" s="14"/>
      <c r="B10" s="14"/>
      <c r="C10" s="14"/>
      <c r="D10" s="39" t="s">
        <v>81</v>
      </c>
      <c r="E10" s="33"/>
      <c r="F10" s="33"/>
      <c r="G10" s="33"/>
    </row>
    <row r="11" spans="1:4" s="15" customFormat="1" ht="12.75">
      <c r="A11" s="14"/>
      <c r="C11" s="14"/>
      <c r="D11" s="14"/>
    </row>
    <row r="13" spans="1:7" s="53" customFormat="1" ht="14.25" customHeight="1">
      <c r="A13" s="264" t="s">
        <v>14</v>
      </c>
      <c r="B13" s="265"/>
      <c r="C13" s="265"/>
      <c r="D13" s="265"/>
      <c r="E13" s="265"/>
      <c r="F13" s="266"/>
      <c r="G13" s="266"/>
    </row>
    <row r="14" ht="16.5" customHeight="1"/>
    <row r="15" spans="1:7" s="15" customFormat="1" ht="12.75">
      <c r="A15" s="297" t="s">
        <v>199</v>
      </c>
      <c r="B15" s="298"/>
      <c r="C15" s="298"/>
      <c r="D15" s="298"/>
      <c r="E15" s="298"/>
      <c r="F15" s="298"/>
      <c r="G15" s="298"/>
    </row>
    <row r="16" spans="1:7" s="15" customFormat="1" ht="60" customHeight="1">
      <c r="A16" s="297" t="s">
        <v>200</v>
      </c>
      <c r="B16" s="300"/>
      <c r="C16" s="300"/>
      <c r="D16" s="300"/>
      <c r="E16" s="300"/>
      <c r="F16" s="300"/>
      <c r="G16" s="300"/>
    </row>
    <row r="17" spans="1:7" s="15" customFormat="1" ht="12.75" customHeight="1">
      <c r="A17" s="142"/>
      <c r="B17" s="143"/>
      <c r="C17" s="143"/>
      <c r="D17" s="143"/>
      <c r="E17" s="143"/>
      <c r="F17" s="143"/>
      <c r="G17" s="143"/>
    </row>
    <row r="18" spans="1:7" s="131" customFormat="1" ht="12.75">
      <c r="A18" s="183"/>
      <c r="B18" s="183"/>
      <c r="C18" s="183"/>
      <c r="D18" s="183"/>
      <c r="E18" s="183"/>
      <c r="F18" s="183"/>
      <c r="G18" s="189"/>
    </row>
    <row r="19" spans="1:7" s="47" customFormat="1" ht="12.75">
      <c r="A19" s="105" t="s">
        <v>305</v>
      </c>
      <c r="B19" s="182"/>
      <c r="C19" s="182"/>
      <c r="D19" s="182"/>
      <c r="E19" s="182"/>
      <c r="F19" s="27"/>
      <c r="G19" s="75"/>
    </row>
    <row r="20" spans="1:7" s="131" customFormat="1" ht="45.75" customHeight="1">
      <c r="A20" s="183"/>
      <c r="B20" s="48" t="s">
        <v>0</v>
      </c>
      <c r="C20" s="48" t="s">
        <v>4</v>
      </c>
      <c r="D20" s="49" t="s">
        <v>2</v>
      </c>
      <c r="E20" s="49" t="s">
        <v>3</v>
      </c>
      <c r="F20" s="26" t="s">
        <v>78</v>
      </c>
      <c r="G20" s="231" t="s">
        <v>79</v>
      </c>
    </row>
    <row r="21" spans="1:7" s="131" customFormat="1" ht="22.5" customHeight="1">
      <c r="A21" s="183"/>
      <c r="B21" s="28">
        <v>1</v>
      </c>
      <c r="C21" s="30" t="s">
        <v>306</v>
      </c>
      <c r="D21" s="28" t="s">
        <v>1</v>
      </c>
      <c r="E21" s="28">
        <v>6</v>
      </c>
      <c r="G21" s="232"/>
    </row>
    <row r="22" spans="1:7" s="131" customFormat="1" ht="24" customHeight="1">
      <c r="A22" s="183"/>
      <c r="B22" s="28">
        <f aca="true" t="shared" si="0" ref="B22:B41">B21+1</f>
        <v>2</v>
      </c>
      <c r="C22" s="30" t="s">
        <v>215</v>
      </c>
      <c r="D22" s="68" t="s">
        <v>1</v>
      </c>
      <c r="E22" s="68">
        <v>5</v>
      </c>
      <c r="F22" s="157"/>
      <c r="G22" s="232"/>
    </row>
    <row r="23" spans="1:7" s="131" customFormat="1" ht="32.25" customHeight="1">
      <c r="A23" s="183"/>
      <c r="B23" s="28">
        <f t="shared" si="0"/>
        <v>3</v>
      </c>
      <c r="C23" s="30" t="s">
        <v>249</v>
      </c>
      <c r="D23" s="68" t="s">
        <v>151</v>
      </c>
      <c r="E23" s="68">
        <v>30</v>
      </c>
      <c r="F23" s="157"/>
      <c r="G23" s="232"/>
    </row>
    <row r="24" spans="1:7" s="131" customFormat="1" ht="26.25">
      <c r="A24" s="183"/>
      <c r="B24" s="28">
        <f t="shared" si="0"/>
        <v>4</v>
      </c>
      <c r="C24" s="30" t="s">
        <v>250</v>
      </c>
      <c r="D24" s="68" t="s">
        <v>151</v>
      </c>
      <c r="E24" s="68">
        <v>30</v>
      </c>
      <c r="F24" s="157"/>
      <c r="G24" s="232"/>
    </row>
    <row r="25" spans="1:7" s="131" customFormat="1" ht="26.25">
      <c r="A25" s="183"/>
      <c r="B25" s="28">
        <f t="shared" si="0"/>
        <v>5</v>
      </c>
      <c r="C25" s="30" t="s">
        <v>307</v>
      </c>
      <c r="D25" s="68" t="s">
        <v>1</v>
      </c>
      <c r="E25" s="68">
        <v>20</v>
      </c>
      <c r="F25" s="157"/>
      <c r="G25" s="232"/>
    </row>
    <row r="26" spans="1:7" s="131" customFormat="1" ht="26.25">
      <c r="A26" s="183"/>
      <c r="B26" s="28">
        <f t="shared" si="0"/>
        <v>6</v>
      </c>
      <c r="C26" s="30" t="s">
        <v>255</v>
      </c>
      <c r="D26" s="68" t="s">
        <v>204</v>
      </c>
      <c r="E26" s="68">
        <v>20</v>
      </c>
      <c r="F26" s="157"/>
      <c r="G26" s="232"/>
    </row>
    <row r="27" spans="1:7" s="131" customFormat="1" ht="19.5" customHeight="1">
      <c r="A27" s="183"/>
      <c r="B27" s="28">
        <f t="shared" si="0"/>
        <v>7</v>
      </c>
      <c r="C27" s="30" t="s">
        <v>231</v>
      </c>
      <c r="D27" s="68" t="s">
        <v>1</v>
      </c>
      <c r="E27" s="68">
        <v>4</v>
      </c>
      <c r="F27" s="157"/>
      <c r="G27" s="232"/>
    </row>
    <row r="28" spans="1:7" s="131" customFormat="1" ht="19.5" customHeight="1">
      <c r="A28" s="183"/>
      <c r="B28" s="28">
        <f t="shared" si="0"/>
        <v>8</v>
      </c>
      <c r="C28" s="30" t="s">
        <v>308</v>
      </c>
      <c r="D28" s="68" t="s">
        <v>1</v>
      </c>
      <c r="E28" s="68">
        <v>4</v>
      </c>
      <c r="F28" s="157"/>
      <c r="G28" s="232"/>
    </row>
    <row r="29" spans="1:7" s="131" customFormat="1" ht="18.75" customHeight="1">
      <c r="A29" s="183"/>
      <c r="B29" s="28">
        <f t="shared" si="0"/>
        <v>9</v>
      </c>
      <c r="C29" s="30" t="s">
        <v>234</v>
      </c>
      <c r="D29" s="28" t="s">
        <v>1</v>
      </c>
      <c r="E29" s="28">
        <v>4</v>
      </c>
      <c r="F29" s="157"/>
      <c r="G29" s="232"/>
    </row>
    <row r="30" spans="1:7" s="131" customFormat="1" ht="21.75" customHeight="1">
      <c r="A30" s="183"/>
      <c r="B30" s="28">
        <f t="shared" si="0"/>
        <v>10</v>
      </c>
      <c r="C30" s="30" t="s">
        <v>309</v>
      </c>
      <c r="D30" s="68" t="s">
        <v>1</v>
      </c>
      <c r="E30" s="68">
        <v>16</v>
      </c>
      <c r="F30" s="157"/>
      <c r="G30" s="232"/>
    </row>
    <row r="31" spans="1:7" s="131" customFormat="1" ht="28.5" customHeight="1">
      <c r="A31" s="183"/>
      <c r="B31" s="28">
        <f t="shared" si="0"/>
        <v>11</v>
      </c>
      <c r="C31" s="30" t="s">
        <v>268</v>
      </c>
      <c r="D31" s="68" t="s">
        <v>204</v>
      </c>
      <c r="E31" s="68">
        <v>20</v>
      </c>
      <c r="F31" s="157"/>
      <c r="G31" s="232"/>
    </row>
    <row r="32" spans="1:7" s="131" customFormat="1" ht="26.25">
      <c r="A32" s="183"/>
      <c r="B32" s="28">
        <f t="shared" si="0"/>
        <v>12</v>
      </c>
      <c r="C32" s="30" t="s">
        <v>224</v>
      </c>
      <c r="D32" s="68" t="s">
        <v>1</v>
      </c>
      <c r="E32" s="68">
        <v>30</v>
      </c>
      <c r="F32" s="157"/>
      <c r="G32" s="232"/>
    </row>
    <row r="33" spans="1:7" s="131" customFormat="1" ht="19.5" customHeight="1">
      <c r="A33" s="183"/>
      <c r="B33" s="28">
        <f t="shared" si="0"/>
        <v>13</v>
      </c>
      <c r="C33" s="30" t="s">
        <v>222</v>
      </c>
      <c r="D33" s="68" t="s">
        <v>1</v>
      </c>
      <c r="E33" s="68">
        <v>30</v>
      </c>
      <c r="F33" s="157"/>
      <c r="G33" s="232"/>
    </row>
    <row r="34" spans="1:7" s="131" customFormat="1" ht="18.75" customHeight="1">
      <c r="A34" s="183"/>
      <c r="B34" s="28">
        <f t="shared" si="0"/>
        <v>14</v>
      </c>
      <c r="C34" s="30" t="s">
        <v>216</v>
      </c>
      <c r="D34" s="68" t="s">
        <v>1</v>
      </c>
      <c r="E34" s="68">
        <v>30</v>
      </c>
      <c r="F34" s="157"/>
      <c r="G34" s="232"/>
    </row>
    <row r="35" spans="1:7" s="131" customFormat="1" ht="19.5" customHeight="1">
      <c r="A35" s="183"/>
      <c r="B35" s="28">
        <f t="shared" si="0"/>
        <v>15</v>
      </c>
      <c r="C35" s="30" t="s">
        <v>281</v>
      </c>
      <c r="D35" s="68" t="s">
        <v>1</v>
      </c>
      <c r="E35" s="68">
        <v>14</v>
      </c>
      <c r="F35" s="157"/>
      <c r="G35" s="232"/>
    </row>
    <row r="36" spans="1:7" s="131" customFormat="1" ht="18" customHeight="1">
      <c r="A36" s="183"/>
      <c r="B36" s="28">
        <f t="shared" si="0"/>
        <v>16</v>
      </c>
      <c r="C36" s="30" t="s">
        <v>262</v>
      </c>
      <c r="D36" s="68" t="s">
        <v>1</v>
      </c>
      <c r="E36" s="68">
        <v>1</v>
      </c>
      <c r="F36" s="157"/>
      <c r="G36" s="232"/>
    </row>
    <row r="37" spans="1:7" s="131" customFormat="1" ht="24.75" customHeight="1">
      <c r="A37" s="183"/>
      <c r="B37" s="28">
        <f t="shared" si="0"/>
        <v>17</v>
      </c>
      <c r="C37" s="156" t="s">
        <v>251</v>
      </c>
      <c r="D37" s="68" t="s">
        <v>1</v>
      </c>
      <c r="E37" s="68">
        <v>10</v>
      </c>
      <c r="F37" s="157"/>
      <c r="G37" s="232"/>
    </row>
    <row r="38" spans="1:7" s="131" customFormat="1" ht="18.75" customHeight="1">
      <c r="A38" s="183"/>
      <c r="B38" s="28">
        <f t="shared" si="0"/>
        <v>18</v>
      </c>
      <c r="C38" s="30" t="s">
        <v>210</v>
      </c>
      <c r="D38" s="68" t="s">
        <v>1</v>
      </c>
      <c r="E38" s="68">
        <v>10</v>
      </c>
      <c r="F38" s="185"/>
      <c r="G38" s="232"/>
    </row>
    <row r="39" spans="1:7" s="131" customFormat="1" ht="21" customHeight="1">
      <c r="A39" s="183"/>
      <c r="B39" s="28">
        <f t="shared" si="0"/>
        <v>19</v>
      </c>
      <c r="C39" s="30" t="s">
        <v>310</v>
      </c>
      <c r="D39" s="68" t="s">
        <v>1</v>
      </c>
      <c r="E39" s="68">
        <v>10</v>
      </c>
      <c r="F39" s="157"/>
      <c r="G39" s="232"/>
    </row>
    <row r="40" spans="1:7" s="131" customFormat="1" ht="27.75" customHeight="1">
      <c r="A40" s="183"/>
      <c r="B40" s="28">
        <f t="shared" si="0"/>
        <v>20</v>
      </c>
      <c r="C40" s="30" t="s">
        <v>253</v>
      </c>
      <c r="D40" s="68" t="s">
        <v>1</v>
      </c>
      <c r="E40" s="68">
        <v>20</v>
      </c>
      <c r="F40" s="157"/>
      <c r="G40" s="232"/>
    </row>
    <row r="41" spans="1:7" s="131" customFormat="1" ht="24" customHeight="1">
      <c r="A41" s="183"/>
      <c r="B41" s="28">
        <f t="shared" si="0"/>
        <v>21</v>
      </c>
      <c r="C41" s="30" t="s">
        <v>311</v>
      </c>
      <c r="D41" s="68" t="s">
        <v>151</v>
      </c>
      <c r="E41" s="68">
        <v>10</v>
      </c>
      <c r="F41" s="157"/>
      <c r="G41" s="232"/>
    </row>
    <row r="42" spans="1:7" s="131" customFormat="1" ht="12.75">
      <c r="A42" s="183"/>
      <c r="B42" s="251" t="s">
        <v>13</v>
      </c>
      <c r="C42" s="289"/>
      <c r="D42" s="289"/>
      <c r="E42" s="289"/>
      <c r="F42" s="290"/>
      <c r="G42" s="233"/>
    </row>
    <row r="43" spans="1:7" s="131" customFormat="1" ht="12.75">
      <c r="A43" s="183"/>
      <c r="B43" s="251" t="s">
        <v>380</v>
      </c>
      <c r="C43" s="289"/>
      <c r="D43" s="289"/>
      <c r="E43" s="289"/>
      <c r="F43" s="290"/>
      <c r="G43" s="233"/>
    </row>
    <row r="44" spans="1:7" s="131" customFormat="1" ht="12.75">
      <c r="A44" s="183"/>
      <c r="B44" s="251" t="s">
        <v>312</v>
      </c>
      <c r="C44" s="289"/>
      <c r="D44" s="289"/>
      <c r="E44" s="289"/>
      <c r="F44" s="290"/>
      <c r="G44" s="233"/>
    </row>
    <row r="45" spans="1:7" s="131" customFormat="1" ht="12.75">
      <c r="A45" s="183"/>
      <c r="B45" s="66"/>
      <c r="C45" s="199"/>
      <c r="D45" s="199"/>
      <c r="E45" s="199"/>
      <c r="F45" s="199"/>
      <c r="G45" s="179"/>
    </row>
    <row r="46" spans="2:7" ht="14.25">
      <c r="B46" s="273" t="s">
        <v>368</v>
      </c>
      <c r="C46" s="274"/>
      <c r="D46" s="274"/>
      <c r="E46" s="274"/>
      <c r="F46" s="274"/>
      <c r="G46" s="274"/>
    </row>
    <row r="47" spans="2:7" ht="14.25">
      <c r="B47" s="275"/>
      <c r="C47" s="276"/>
      <c r="D47" s="276"/>
      <c r="E47" s="276"/>
      <c r="F47" s="276"/>
      <c r="G47" s="276"/>
    </row>
    <row r="48" spans="2:7" ht="14.25">
      <c r="B48" s="267" t="s">
        <v>361</v>
      </c>
      <c r="C48" s="268"/>
      <c r="D48" s="268"/>
      <c r="E48" s="268"/>
      <c r="F48" s="268"/>
      <c r="G48" s="268"/>
    </row>
    <row r="49" spans="2:7" ht="21" customHeight="1">
      <c r="B49" s="270"/>
      <c r="C49" s="268"/>
      <c r="D49" s="268"/>
      <c r="E49" s="268"/>
      <c r="F49" s="268"/>
      <c r="G49" s="268"/>
    </row>
    <row r="50" spans="2:7" ht="24.75" customHeight="1">
      <c r="B50" s="271" t="s">
        <v>369</v>
      </c>
      <c r="C50" s="272"/>
      <c r="D50" s="272"/>
      <c r="E50" s="272"/>
      <c r="F50" s="272"/>
      <c r="G50" s="272"/>
    </row>
    <row r="51" spans="2:7" ht="14.25">
      <c r="B51" s="85"/>
      <c r="C51" s="86"/>
      <c r="D51" s="86"/>
      <c r="E51" s="86"/>
      <c r="F51" s="86"/>
      <c r="G51" s="86"/>
    </row>
    <row r="52" spans="4:6" ht="14.25">
      <c r="D52" s="2"/>
      <c r="E52" s="1" t="s">
        <v>15</v>
      </c>
      <c r="F52" s="2"/>
    </row>
    <row r="53" spans="4:6" ht="14.25">
      <c r="D53" s="2"/>
      <c r="E53" s="2" t="s">
        <v>16</v>
      </c>
      <c r="F53" s="2"/>
    </row>
  </sheetData>
  <sheetProtection/>
  <mergeCells count="9">
    <mergeCell ref="B46:G47"/>
    <mergeCell ref="B48:G49"/>
    <mergeCell ref="B50:G50"/>
    <mergeCell ref="A13:G13"/>
    <mergeCell ref="A15:G15"/>
    <mergeCell ref="A16:G16"/>
    <mergeCell ref="B42:F42"/>
    <mergeCell ref="B43:F43"/>
    <mergeCell ref="B44:F44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92"/>
  <sheetViews>
    <sheetView zoomScale="85" zoomScaleNormal="85" zoomScalePageLayoutView="0" workbookViewId="0" topLeftCell="A7">
      <selection activeCell="C34" sqref="C34"/>
    </sheetView>
  </sheetViews>
  <sheetFormatPr defaultColWidth="9.140625" defaultRowHeight="15"/>
  <cols>
    <col min="1" max="1" width="3.7109375" style="76" customWidth="1"/>
    <col min="2" max="2" width="7.421875" style="76" customWidth="1"/>
    <col min="3" max="3" width="56.00390625" style="76" bestFit="1" customWidth="1"/>
    <col min="4" max="4" width="11.7109375" style="76" customWidth="1"/>
    <col min="5" max="5" width="11.28125" style="76" customWidth="1"/>
    <col min="6" max="6" width="12.28125" style="76" customWidth="1"/>
    <col min="7" max="7" width="11.8515625" style="76" customWidth="1"/>
    <col min="8" max="8" width="8.28125" style="76" customWidth="1"/>
    <col min="9" max="16384" width="9.140625" style="76" customWidth="1"/>
  </cols>
  <sheetData>
    <row r="2" spans="4:8" ht="14.25">
      <c r="D2" s="31" t="s">
        <v>11</v>
      </c>
      <c r="E2" s="33"/>
      <c r="F2" s="33"/>
      <c r="G2" s="33"/>
      <c r="H2" s="33"/>
    </row>
    <row r="3" spans="4:8" ht="11.25" customHeight="1">
      <c r="D3" s="34"/>
      <c r="E3" s="33"/>
      <c r="F3" s="33"/>
      <c r="G3" s="33"/>
      <c r="H3" s="33"/>
    </row>
    <row r="4" spans="1:8" s="87" customFormat="1" ht="14.25">
      <c r="A4" s="87" t="s">
        <v>10</v>
      </c>
      <c r="D4" s="35" t="s">
        <v>20</v>
      </c>
      <c r="E4" s="33"/>
      <c r="F4" s="33"/>
      <c r="G4" s="33"/>
      <c r="H4" s="33"/>
    </row>
    <row r="5" spans="1:8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  <c r="H5" s="33"/>
    </row>
    <row r="6" spans="1:8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  <c r="H6" s="33"/>
    </row>
    <row r="7" spans="1:8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  <c r="H7" s="33"/>
    </row>
    <row r="8" spans="1:8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  <c r="H8" s="33"/>
    </row>
    <row r="9" spans="1:8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  <c r="H9" s="33"/>
    </row>
    <row r="10" spans="1:8" s="15" customFormat="1" ht="12.75">
      <c r="A10" s="14"/>
      <c r="B10" s="14"/>
      <c r="C10" s="14"/>
      <c r="D10" s="39" t="s">
        <v>81</v>
      </c>
      <c r="E10" s="33"/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5" ht="16.5" customHeight="1"/>
    <row r="16" spans="1:8" s="15" customFormat="1" ht="14.25">
      <c r="A16" s="297" t="s">
        <v>199</v>
      </c>
      <c r="B16" s="298"/>
      <c r="C16" s="298"/>
      <c r="D16" s="298"/>
      <c r="E16" s="298"/>
      <c r="F16" s="298"/>
      <c r="G16" s="298"/>
      <c r="H16" s="299"/>
    </row>
    <row r="17" spans="1:8" s="15" customFormat="1" ht="60" customHeight="1">
      <c r="A17" s="297" t="s">
        <v>200</v>
      </c>
      <c r="B17" s="300"/>
      <c r="C17" s="300"/>
      <c r="D17" s="300"/>
      <c r="E17" s="300"/>
      <c r="F17" s="300"/>
      <c r="G17" s="300"/>
      <c r="H17" s="144"/>
    </row>
    <row r="18" spans="1:8" s="15" customFormat="1" ht="12.75" customHeight="1">
      <c r="A18" s="142"/>
      <c r="B18" s="143"/>
      <c r="C18" s="143"/>
      <c r="D18" s="143"/>
      <c r="E18" s="143"/>
      <c r="F18" s="143"/>
      <c r="G18" s="143"/>
      <c r="H18" s="144"/>
    </row>
    <row r="19" spans="1:7" s="47" customFormat="1" ht="12.75">
      <c r="A19" s="105" t="s">
        <v>313</v>
      </c>
      <c r="B19" s="182"/>
      <c r="C19" s="182"/>
      <c r="D19" s="182"/>
      <c r="E19" s="202"/>
      <c r="F19" s="202"/>
      <c r="G19" s="203"/>
    </row>
    <row r="20" spans="1:7" s="131" customFormat="1" ht="12.75">
      <c r="A20" s="204"/>
      <c r="B20" s="205"/>
      <c r="C20" s="205"/>
      <c r="D20" s="205"/>
      <c r="E20" s="200"/>
      <c r="F20" s="200"/>
      <c r="G20" s="206"/>
    </row>
    <row r="21" spans="1:7" s="208" customFormat="1" ht="39">
      <c r="A21" s="207"/>
      <c r="B21" s="48" t="s">
        <v>0</v>
      </c>
      <c r="C21" s="48" t="s">
        <v>4</v>
      </c>
      <c r="D21" s="49" t="s">
        <v>2</v>
      </c>
      <c r="E21" s="49" t="s">
        <v>3</v>
      </c>
      <c r="F21" s="26" t="s">
        <v>78</v>
      </c>
      <c r="G21" s="184" t="s">
        <v>79</v>
      </c>
    </row>
    <row r="22" spans="1:7" s="47" customFormat="1" ht="28.5">
      <c r="A22" s="27"/>
      <c r="B22" s="28">
        <v>1</v>
      </c>
      <c r="C22" s="161" t="s">
        <v>314</v>
      </c>
      <c r="D22" s="198" t="s">
        <v>75</v>
      </c>
      <c r="E22" s="198">
        <v>12</v>
      </c>
      <c r="F22" s="58"/>
      <c r="G22" s="58"/>
    </row>
    <row r="23" spans="1:7" s="47" customFormat="1" ht="30.75" customHeight="1">
      <c r="A23" s="27"/>
      <c r="B23" s="28">
        <f aca="true" t="shared" si="0" ref="B23:B54">1+B22</f>
        <v>2</v>
      </c>
      <c r="C23" s="161" t="s">
        <v>315</v>
      </c>
      <c r="D23" s="198" t="s">
        <v>75</v>
      </c>
      <c r="E23" s="198">
        <v>5</v>
      </c>
      <c r="F23" s="58"/>
      <c r="G23" s="58"/>
    </row>
    <row r="24" spans="1:7" s="47" customFormat="1" ht="32.25" customHeight="1">
      <c r="A24" s="27"/>
      <c r="B24" s="28">
        <f t="shared" si="0"/>
        <v>3</v>
      </c>
      <c r="C24" s="161" t="s">
        <v>316</v>
      </c>
      <c r="D24" s="198" t="s">
        <v>75</v>
      </c>
      <c r="E24" s="198">
        <v>8</v>
      </c>
      <c r="F24" s="58"/>
      <c r="G24" s="58"/>
    </row>
    <row r="25" spans="1:7" s="47" customFormat="1" ht="26.25" customHeight="1">
      <c r="A25" s="27"/>
      <c r="B25" s="28">
        <f t="shared" si="0"/>
        <v>4</v>
      </c>
      <c r="C25" s="161" t="s">
        <v>317</v>
      </c>
      <c r="D25" s="198" t="s">
        <v>286</v>
      </c>
      <c r="E25" s="198">
        <v>24</v>
      </c>
      <c r="F25" s="58"/>
      <c r="G25" s="58"/>
    </row>
    <row r="26" spans="1:7" s="47" customFormat="1" ht="22.5" customHeight="1">
      <c r="A26" s="27"/>
      <c r="B26" s="28">
        <f t="shared" si="0"/>
        <v>5</v>
      </c>
      <c r="C26" s="161" t="s">
        <v>318</v>
      </c>
      <c r="D26" s="198" t="s">
        <v>286</v>
      </c>
      <c r="E26" s="198">
        <v>25</v>
      </c>
      <c r="F26" s="58"/>
      <c r="G26" s="58"/>
    </row>
    <row r="27" spans="1:7" s="47" customFormat="1" ht="30" customHeight="1">
      <c r="A27" s="27"/>
      <c r="B27" s="28">
        <f t="shared" si="0"/>
        <v>6</v>
      </c>
      <c r="C27" s="161" t="s">
        <v>319</v>
      </c>
      <c r="D27" s="198" t="s">
        <v>286</v>
      </c>
      <c r="E27" s="198">
        <v>50</v>
      </c>
      <c r="F27" s="58"/>
      <c r="G27" s="58"/>
    </row>
    <row r="28" spans="1:7" s="47" customFormat="1" ht="36" customHeight="1">
      <c r="A28" s="27"/>
      <c r="B28" s="28">
        <f t="shared" si="0"/>
        <v>7</v>
      </c>
      <c r="C28" s="161" t="s">
        <v>320</v>
      </c>
      <c r="D28" s="198" t="s">
        <v>286</v>
      </c>
      <c r="E28" s="198">
        <v>47</v>
      </c>
      <c r="F28" s="58"/>
      <c r="G28" s="58"/>
    </row>
    <row r="29" spans="1:7" s="47" customFormat="1" ht="35.25" customHeight="1">
      <c r="A29" s="27"/>
      <c r="B29" s="28">
        <f t="shared" si="0"/>
        <v>8</v>
      </c>
      <c r="C29" s="156" t="s">
        <v>303</v>
      </c>
      <c r="D29" s="198" t="s">
        <v>286</v>
      </c>
      <c r="E29" s="198">
        <v>170</v>
      </c>
      <c r="F29" s="137"/>
      <c r="G29" s="58"/>
    </row>
    <row r="30" spans="1:7" s="47" customFormat="1" ht="30.75" customHeight="1">
      <c r="A30" s="27"/>
      <c r="B30" s="28">
        <f t="shared" si="0"/>
        <v>9</v>
      </c>
      <c r="C30" s="161" t="s">
        <v>321</v>
      </c>
      <c r="D30" s="198" t="s">
        <v>286</v>
      </c>
      <c r="E30" s="198">
        <v>15</v>
      </c>
      <c r="F30" s="58"/>
      <c r="G30" s="58"/>
    </row>
    <row r="31" spans="1:7" s="47" customFormat="1" ht="33.75" customHeight="1">
      <c r="A31" s="27"/>
      <c r="B31" s="28">
        <f t="shared" si="0"/>
        <v>10</v>
      </c>
      <c r="C31" s="153" t="s">
        <v>322</v>
      </c>
      <c r="D31" s="198" t="s">
        <v>286</v>
      </c>
      <c r="E31" s="198">
        <v>5</v>
      </c>
      <c r="F31" s="58"/>
      <c r="G31" s="58"/>
    </row>
    <row r="32" spans="1:7" s="47" customFormat="1" ht="35.25" customHeight="1">
      <c r="A32" s="27"/>
      <c r="B32" s="28">
        <f t="shared" si="0"/>
        <v>11</v>
      </c>
      <c r="C32" s="209" t="s">
        <v>323</v>
      </c>
      <c r="D32" s="198" t="s">
        <v>286</v>
      </c>
      <c r="E32" s="198">
        <v>1</v>
      </c>
      <c r="F32" s="58"/>
      <c r="G32" s="58"/>
    </row>
    <row r="33" spans="1:7" s="47" customFormat="1" ht="24" customHeight="1">
      <c r="A33" s="27"/>
      <c r="B33" s="28">
        <f t="shared" si="0"/>
        <v>12</v>
      </c>
      <c r="C33" s="30" t="s">
        <v>215</v>
      </c>
      <c r="D33" s="198" t="s">
        <v>75</v>
      </c>
      <c r="E33" s="198">
        <v>300</v>
      </c>
      <c r="F33" s="58"/>
      <c r="G33" s="58"/>
    </row>
    <row r="34" spans="1:7" s="47" customFormat="1" ht="25.5" customHeight="1">
      <c r="A34" s="27"/>
      <c r="B34" s="28">
        <f t="shared" si="0"/>
        <v>13</v>
      </c>
      <c r="C34" s="30" t="s">
        <v>281</v>
      </c>
      <c r="D34" s="198" t="s">
        <v>75</v>
      </c>
      <c r="E34" s="198">
        <v>143</v>
      </c>
      <c r="F34" s="58"/>
      <c r="G34" s="58"/>
    </row>
    <row r="35" spans="1:7" s="47" customFormat="1" ht="45" customHeight="1">
      <c r="A35" s="27"/>
      <c r="B35" s="28">
        <f t="shared" si="0"/>
        <v>14</v>
      </c>
      <c r="C35" s="30" t="s">
        <v>250</v>
      </c>
      <c r="D35" s="198" t="s">
        <v>286</v>
      </c>
      <c r="E35" s="198">
        <v>450</v>
      </c>
      <c r="F35" s="58"/>
      <c r="G35" s="58"/>
    </row>
    <row r="36" spans="1:7" s="47" customFormat="1" ht="46.5" customHeight="1">
      <c r="A36" s="210"/>
      <c r="B36" s="166">
        <f t="shared" si="0"/>
        <v>15</v>
      </c>
      <c r="C36" s="155" t="s">
        <v>324</v>
      </c>
      <c r="D36" s="211" t="s">
        <v>286</v>
      </c>
      <c r="E36" s="211">
        <v>25</v>
      </c>
      <c r="F36" s="212"/>
      <c r="G36" s="58"/>
    </row>
    <row r="37" spans="1:7" s="47" customFormat="1" ht="32.25" customHeight="1">
      <c r="A37" s="27"/>
      <c r="B37" s="28">
        <f t="shared" si="0"/>
        <v>16</v>
      </c>
      <c r="C37" s="30" t="s">
        <v>325</v>
      </c>
      <c r="D37" s="198" t="s">
        <v>286</v>
      </c>
      <c r="E37" s="198">
        <v>220</v>
      </c>
      <c r="F37" s="58"/>
      <c r="G37" s="58"/>
    </row>
    <row r="38" spans="1:7" s="47" customFormat="1" ht="32.25" customHeight="1">
      <c r="A38" s="27"/>
      <c r="B38" s="28">
        <f t="shared" si="0"/>
        <v>17</v>
      </c>
      <c r="C38" s="156" t="s">
        <v>326</v>
      </c>
      <c r="D38" s="198" t="s">
        <v>286</v>
      </c>
      <c r="E38" s="198">
        <v>35</v>
      </c>
      <c r="F38" s="58"/>
      <c r="G38" s="58"/>
    </row>
    <row r="39" spans="1:7" s="47" customFormat="1" ht="48.75" customHeight="1">
      <c r="A39" s="27"/>
      <c r="B39" s="28">
        <f t="shared" si="0"/>
        <v>18</v>
      </c>
      <c r="C39" s="30" t="s">
        <v>283</v>
      </c>
      <c r="D39" s="198" t="s">
        <v>327</v>
      </c>
      <c r="E39" s="198">
        <v>70</v>
      </c>
      <c r="F39" s="58"/>
      <c r="G39" s="58"/>
    </row>
    <row r="40" spans="1:7" s="47" customFormat="1" ht="24.75" customHeight="1">
      <c r="A40" s="27"/>
      <c r="B40" s="28">
        <f t="shared" si="0"/>
        <v>19</v>
      </c>
      <c r="C40" s="30" t="s">
        <v>212</v>
      </c>
      <c r="D40" s="198" t="s">
        <v>75</v>
      </c>
      <c r="E40" s="198">
        <v>109</v>
      </c>
      <c r="F40" s="58"/>
      <c r="G40" s="58"/>
    </row>
    <row r="41" spans="1:8" s="47" customFormat="1" ht="41.25" customHeight="1">
      <c r="A41" s="213"/>
      <c r="B41" s="28">
        <f t="shared" si="0"/>
        <v>20</v>
      </c>
      <c r="C41" s="153" t="s">
        <v>213</v>
      </c>
      <c r="D41" s="28" t="s">
        <v>327</v>
      </c>
      <c r="E41" s="198">
        <v>15</v>
      </c>
      <c r="F41" s="58"/>
      <c r="G41" s="58"/>
      <c r="H41" s="88"/>
    </row>
    <row r="42" spans="1:7" s="47" customFormat="1" ht="40.5" customHeight="1">
      <c r="A42" s="27"/>
      <c r="B42" s="28">
        <f t="shared" si="0"/>
        <v>21</v>
      </c>
      <c r="C42" s="161" t="s">
        <v>328</v>
      </c>
      <c r="D42" s="198" t="s">
        <v>286</v>
      </c>
      <c r="E42" s="198">
        <v>20</v>
      </c>
      <c r="F42" s="58"/>
      <c r="G42" s="58"/>
    </row>
    <row r="43" spans="1:7" s="47" customFormat="1" ht="43.5" customHeight="1">
      <c r="A43" s="27"/>
      <c r="B43" s="28">
        <f t="shared" si="0"/>
        <v>22</v>
      </c>
      <c r="C43" s="30" t="s">
        <v>256</v>
      </c>
      <c r="D43" s="198" t="s">
        <v>12</v>
      </c>
      <c r="E43" s="198">
        <v>374</v>
      </c>
      <c r="F43" s="58"/>
      <c r="G43" s="58"/>
    </row>
    <row r="44" spans="1:7" s="47" customFormat="1" ht="48.75" customHeight="1">
      <c r="A44" s="27"/>
      <c r="B44" s="28">
        <f t="shared" si="0"/>
        <v>23</v>
      </c>
      <c r="C44" s="30" t="s">
        <v>288</v>
      </c>
      <c r="D44" s="198" t="s">
        <v>329</v>
      </c>
      <c r="E44" s="198">
        <v>300</v>
      </c>
      <c r="F44" s="58"/>
      <c r="G44" s="58"/>
    </row>
    <row r="45" spans="1:7" s="47" customFormat="1" ht="36.75" customHeight="1">
      <c r="A45" s="27"/>
      <c r="B45" s="28">
        <f t="shared" si="0"/>
        <v>24</v>
      </c>
      <c r="C45" s="30" t="s">
        <v>268</v>
      </c>
      <c r="D45" s="198" t="s">
        <v>329</v>
      </c>
      <c r="E45" s="198">
        <v>552</v>
      </c>
      <c r="F45" s="58"/>
      <c r="G45" s="58"/>
    </row>
    <row r="46" spans="1:7" s="47" customFormat="1" ht="25.5" customHeight="1">
      <c r="A46" s="27"/>
      <c r="B46" s="28">
        <f t="shared" si="0"/>
        <v>25</v>
      </c>
      <c r="C46" s="30" t="s">
        <v>306</v>
      </c>
      <c r="D46" s="198" t="s">
        <v>75</v>
      </c>
      <c r="E46" s="198">
        <v>240</v>
      </c>
      <c r="F46" s="58"/>
      <c r="G46" s="58"/>
    </row>
    <row r="47" spans="1:7" s="47" customFormat="1" ht="28.5" customHeight="1">
      <c r="A47" s="27"/>
      <c r="B47" s="28">
        <f t="shared" si="0"/>
        <v>26</v>
      </c>
      <c r="C47" s="156" t="s">
        <v>219</v>
      </c>
      <c r="D47" s="198" t="s">
        <v>75</v>
      </c>
      <c r="E47" s="198">
        <v>200</v>
      </c>
      <c r="F47" s="58"/>
      <c r="G47" s="58"/>
    </row>
    <row r="48" spans="1:7" s="47" customFormat="1" ht="23.25" customHeight="1">
      <c r="A48" s="27"/>
      <c r="B48" s="28">
        <f t="shared" si="0"/>
        <v>27</v>
      </c>
      <c r="C48" s="30" t="s">
        <v>309</v>
      </c>
      <c r="D48" s="198" t="s">
        <v>75</v>
      </c>
      <c r="E48" s="198">
        <v>142</v>
      </c>
      <c r="F48" s="58"/>
      <c r="G48" s="58"/>
    </row>
    <row r="49" spans="1:7" s="47" customFormat="1" ht="34.5" customHeight="1">
      <c r="A49" s="27"/>
      <c r="B49" s="28">
        <f t="shared" si="0"/>
        <v>28</v>
      </c>
      <c r="C49" s="156" t="s">
        <v>224</v>
      </c>
      <c r="D49" s="198" t="s">
        <v>75</v>
      </c>
      <c r="E49" s="198">
        <v>185</v>
      </c>
      <c r="F49" s="58"/>
      <c r="G49" s="58"/>
    </row>
    <row r="50" spans="1:7" s="47" customFormat="1" ht="39" customHeight="1">
      <c r="A50" s="27"/>
      <c r="B50" s="28">
        <f t="shared" si="0"/>
        <v>29</v>
      </c>
      <c r="C50" s="156" t="s">
        <v>330</v>
      </c>
      <c r="D50" s="198" t="s">
        <v>75</v>
      </c>
      <c r="E50" s="198">
        <v>158</v>
      </c>
      <c r="F50" s="58"/>
      <c r="G50" s="58"/>
    </row>
    <row r="51" spans="1:7" s="47" customFormat="1" ht="41.25" customHeight="1">
      <c r="A51" s="210"/>
      <c r="B51" s="166">
        <f t="shared" si="0"/>
        <v>30</v>
      </c>
      <c r="C51" s="214" t="s">
        <v>331</v>
      </c>
      <c r="D51" s="215" t="s">
        <v>1</v>
      </c>
      <c r="E51" s="187">
        <v>190</v>
      </c>
      <c r="F51" s="216"/>
      <c r="G51" s="58"/>
    </row>
    <row r="52" spans="1:7" s="47" customFormat="1" ht="19.5" customHeight="1">
      <c r="A52" s="27"/>
      <c r="B52" s="28">
        <f t="shared" si="0"/>
        <v>31</v>
      </c>
      <c r="C52" s="156" t="s">
        <v>332</v>
      </c>
      <c r="D52" s="198" t="s">
        <v>151</v>
      </c>
      <c r="E52" s="198">
        <v>44</v>
      </c>
      <c r="F52" s="58"/>
      <c r="G52" s="58"/>
    </row>
    <row r="53" spans="1:7" s="47" customFormat="1" ht="21.75" customHeight="1">
      <c r="A53" s="27"/>
      <c r="B53" s="28">
        <f t="shared" si="0"/>
        <v>32</v>
      </c>
      <c r="C53" s="30" t="s">
        <v>333</v>
      </c>
      <c r="D53" s="198" t="s">
        <v>266</v>
      </c>
      <c r="E53" s="198">
        <v>52</v>
      </c>
      <c r="F53" s="58"/>
      <c r="G53" s="58"/>
    </row>
    <row r="54" spans="1:7" s="47" customFormat="1" ht="18" customHeight="1">
      <c r="A54" s="27"/>
      <c r="B54" s="28">
        <f t="shared" si="0"/>
        <v>33</v>
      </c>
      <c r="C54" s="156" t="s">
        <v>222</v>
      </c>
      <c r="D54" s="198" t="s">
        <v>75</v>
      </c>
      <c r="E54" s="198">
        <v>98</v>
      </c>
      <c r="F54" s="58"/>
      <c r="G54" s="58"/>
    </row>
    <row r="55" spans="1:7" s="47" customFormat="1" ht="32.25" customHeight="1">
      <c r="A55" s="27"/>
      <c r="B55" s="28">
        <f aca="true" t="shared" si="1" ref="B55:B78">1+B54</f>
        <v>34</v>
      </c>
      <c r="C55" s="217" t="s">
        <v>334</v>
      </c>
      <c r="D55" s="198" t="s">
        <v>151</v>
      </c>
      <c r="E55" s="198">
        <v>93</v>
      </c>
      <c r="F55" s="58"/>
      <c r="G55" s="58"/>
    </row>
    <row r="56" spans="1:7" s="47" customFormat="1" ht="26.25" customHeight="1">
      <c r="A56" s="210"/>
      <c r="B56" s="166">
        <f t="shared" si="1"/>
        <v>35</v>
      </c>
      <c r="C56" s="218" t="s">
        <v>335</v>
      </c>
      <c r="D56" s="211" t="s">
        <v>75</v>
      </c>
      <c r="E56" s="211">
        <v>80</v>
      </c>
      <c r="F56" s="212"/>
      <c r="G56" s="58"/>
    </row>
    <row r="57" spans="1:7" s="47" customFormat="1" ht="23.25" customHeight="1">
      <c r="A57" s="210"/>
      <c r="B57" s="166">
        <f t="shared" si="1"/>
        <v>36</v>
      </c>
      <c r="C57" s="155" t="s">
        <v>336</v>
      </c>
      <c r="D57" s="211" t="s">
        <v>1</v>
      </c>
      <c r="E57" s="211">
        <v>34</v>
      </c>
      <c r="F57" s="212"/>
      <c r="G57" s="58"/>
    </row>
    <row r="58" spans="1:7" s="47" customFormat="1" ht="33.75" customHeight="1">
      <c r="A58" s="210"/>
      <c r="B58" s="166">
        <f t="shared" si="1"/>
        <v>37</v>
      </c>
      <c r="C58" s="30" t="s">
        <v>228</v>
      </c>
      <c r="D58" s="68" t="s">
        <v>1</v>
      </c>
      <c r="E58" s="68">
        <v>12</v>
      </c>
      <c r="F58" s="157"/>
      <c r="G58" s="58"/>
    </row>
    <row r="59" spans="1:7" s="47" customFormat="1" ht="33.75" customHeight="1">
      <c r="A59" s="210"/>
      <c r="B59" s="166">
        <f t="shared" si="1"/>
        <v>38</v>
      </c>
      <c r="C59" s="155" t="s">
        <v>234</v>
      </c>
      <c r="D59" s="211" t="s">
        <v>1</v>
      </c>
      <c r="E59" s="211">
        <v>39</v>
      </c>
      <c r="F59" s="212"/>
      <c r="G59" s="58"/>
    </row>
    <row r="60" spans="1:8" s="47" customFormat="1" ht="26.25" customHeight="1">
      <c r="A60" s="210"/>
      <c r="B60" s="166">
        <f t="shared" si="1"/>
        <v>39</v>
      </c>
      <c r="C60" s="154" t="s">
        <v>231</v>
      </c>
      <c r="D60" s="211" t="s">
        <v>1</v>
      </c>
      <c r="E60" s="211">
        <v>37</v>
      </c>
      <c r="F60" s="212"/>
      <c r="G60" s="58"/>
      <c r="H60" s="210"/>
    </row>
    <row r="61" spans="1:7" s="47" customFormat="1" ht="22.5" customHeight="1">
      <c r="A61" s="210"/>
      <c r="B61" s="166">
        <f t="shared" si="1"/>
        <v>40</v>
      </c>
      <c r="C61" s="154" t="s">
        <v>337</v>
      </c>
      <c r="D61" s="211" t="s">
        <v>1</v>
      </c>
      <c r="E61" s="211">
        <v>42</v>
      </c>
      <c r="F61" s="212"/>
      <c r="G61" s="58"/>
    </row>
    <row r="62" spans="1:7" s="47" customFormat="1" ht="26.25">
      <c r="A62" s="210"/>
      <c r="B62" s="166">
        <f t="shared" si="1"/>
        <v>41</v>
      </c>
      <c r="C62" s="154" t="s">
        <v>338</v>
      </c>
      <c r="D62" s="211" t="s">
        <v>1</v>
      </c>
      <c r="E62" s="211">
        <v>2</v>
      </c>
      <c r="F62" s="212"/>
      <c r="G62" s="58"/>
    </row>
    <row r="63" spans="1:7" s="47" customFormat="1" ht="33" customHeight="1">
      <c r="A63" s="210"/>
      <c r="B63" s="166">
        <f t="shared" si="1"/>
        <v>42</v>
      </c>
      <c r="C63" s="197" t="s">
        <v>227</v>
      </c>
      <c r="D63" s="211" t="s">
        <v>1</v>
      </c>
      <c r="E63" s="211">
        <v>24</v>
      </c>
      <c r="F63" s="212"/>
      <c r="G63" s="58"/>
    </row>
    <row r="64" spans="1:7" s="47" customFormat="1" ht="42" customHeight="1">
      <c r="A64" s="210"/>
      <c r="B64" s="166">
        <f t="shared" si="1"/>
        <v>43</v>
      </c>
      <c r="C64" s="154" t="s">
        <v>225</v>
      </c>
      <c r="D64" s="219" t="s">
        <v>1</v>
      </c>
      <c r="E64" s="219">
        <v>2</v>
      </c>
      <c r="F64" s="220"/>
      <c r="G64" s="58"/>
    </row>
    <row r="65" spans="1:7" s="47" customFormat="1" ht="27.75" customHeight="1">
      <c r="A65" s="27"/>
      <c r="B65" s="28">
        <f t="shared" si="1"/>
        <v>44</v>
      </c>
      <c r="C65" s="156" t="s">
        <v>261</v>
      </c>
      <c r="D65" s="198" t="s">
        <v>1</v>
      </c>
      <c r="E65" s="198">
        <v>23</v>
      </c>
      <c r="F65" s="58"/>
      <c r="G65" s="58"/>
    </row>
    <row r="66" spans="1:7" s="47" customFormat="1" ht="32.25" customHeight="1">
      <c r="A66" s="27"/>
      <c r="B66" s="28">
        <f t="shared" si="1"/>
        <v>45</v>
      </c>
      <c r="C66" s="161" t="s">
        <v>339</v>
      </c>
      <c r="D66" s="198" t="s">
        <v>1</v>
      </c>
      <c r="E66" s="198">
        <v>164</v>
      </c>
      <c r="F66" s="58"/>
      <c r="G66" s="58"/>
    </row>
    <row r="67" spans="1:7" s="47" customFormat="1" ht="33" customHeight="1">
      <c r="A67" s="27"/>
      <c r="B67" s="28">
        <f t="shared" si="1"/>
        <v>46</v>
      </c>
      <c r="C67" s="30" t="s">
        <v>259</v>
      </c>
      <c r="D67" s="198" t="s">
        <v>1</v>
      </c>
      <c r="E67" s="198">
        <v>183</v>
      </c>
      <c r="F67" s="58"/>
      <c r="G67" s="58"/>
    </row>
    <row r="68" spans="1:7" s="47" customFormat="1" ht="27" customHeight="1">
      <c r="A68" s="27"/>
      <c r="B68" s="28">
        <f t="shared" si="1"/>
        <v>47</v>
      </c>
      <c r="C68" s="30" t="s">
        <v>298</v>
      </c>
      <c r="D68" s="198" t="s">
        <v>1</v>
      </c>
      <c r="E68" s="198">
        <v>10</v>
      </c>
      <c r="F68" s="58"/>
      <c r="G68" s="58"/>
    </row>
    <row r="69" spans="1:7" s="47" customFormat="1" ht="35.25" customHeight="1">
      <c r="A69" s="27"/>
      <c r="B69" s="28">
        <f t="shared" si="1"/>
        <v>48</v>
      </c>
      <c r="C69" s="161" t="s">
        <v>340</v>
      </c>
      <c r="D69" s="198" t="s">
        <v>151</v>
      </c>
      <c r="E69" s="198">
        <v>30</v>
      </c>
      <c r="F69" s="58"/>
      <c r="G69" s="58"/>
    </row>
    <row r="70" spans="1:7" s="47" customFormat="1" ht="27" customHeight="1">
      <c r="A70" s="27"/>
      <c r="B70" s="28">
        <f t="shared" si="1"/>
        <v>49</v>
      </c>
      <c r="C70" s="30" t="s">
        <v>341</v>
      </c>
      <c r="D70" s="198" t="s">
        <v>75</v>
      </c>
      <c r="E70" s="198">
        <v>240</v>
      </c>
      <c r="F70" s="58"/>
      <c r="G70" s="58"/>
    </row>
    <row r="71" spans="1:7" s="47" customFormat="1" ht="22.5" customHeight="1">
      <c r="A71" s="27"/>
      <c r="B71" s="28">
        <f t="shared" si="1"/>
        <v>50</v>
      </c>
      <c r="C71" s="156" t="s">
        <v>342</v>
      </c>
      <c r="D71" s="198" t="s">
        <v>75</v>
      </c>
      <c r="E71" s="198">
        <v>100</v>
      </c>
      <c r="F71" s="58"/>
      <c r="G71" s="58"/>
    </row>
    <row r="72" spans="1:7" s="47" customFormat="1" ht="22.5" customHeight="1">
      <c r="A72" s="27"/>
      <c r="B72" s="28">
        <f t="shared" si="1"/>
        <v>51</v>
      </c>
      <c r="C72" s="161" t="s">
        <v>343</v>
      </c>
      <c r="D72" s="198" t="s">
        <v>75</v>
      </c>
      <c r="E72" s="198">
        <v>51</v>
      </c>
      <c r="F72" s="58"/>
      <c r="G72" s="58"/>
    </row>
    <row r="73" spans="1:7" s="47" customFormat="1" ht="26.25" customHeight="1">
      <c r="A73" s="27"/>
      <c r="B73" s="28">
        <f t="shared" si="1"/>
        <v>52</v>
      </c>
      <c r="C73" s="30" t="s">
        <v>262</v>
      </c>
      <c r="D73" s="198" t="s">
        <v>75</v>
      </c>
      <c r="E73" s="198">
        <v>52</v>
      </c>
      <c r="F73" s="58"/>
      <c r="G73" s="58"/>
    </row>
    <row r="74" spans="1:7" s="47" customFormat="1" ht="22.5" customHeight="1">
      <c r="A74" s="27"/>
      <c r="B74" s="28">
        <f t="shared" si="1"/>
        <v>53</v>
      </c>
      <c r="C74" s="195" t="s">
        <v>293</v>
      </c>
      <c r="D74" s="198" t="s">
        <v>75</v>
      </c>
      <c r="E74" s="198">
        <v>8</v>
      </c>
      <c r="F74" s="58"/>
      <c r="G74" s="58"/>
    </row>
    <row r="75" spans="1:7" s="47" customFormat="1" ht="30" customHeight="1">
      <c r="A75" s="27"/>
      <c r="B75" s="28">
        <f t="shared" si="1"/>
        <v>54</v>
      </c>
      <c r="C75" s="161" t="s">
        <v>344</v>
      </c>
      <c r="D75" s="198" t="s">
        <v>75</v>
      </c>
      <c r="E75" s="198">
        <v>16</v>
      </c>
      <c r="F75" s="58"/>
      <c r="G75" s="58"/>
    </row>
    <row r="76" spans="1:7" s="47" customFormat="1" ht="32.25" customHeight="1">
      <c r="A76" s="27"/>
      <c r="B76" s="28">
        <f t="shared" si="1"/>
        <v>55</v>
      </c>
      <c r="C76" s="161" t="s">
        <v>345</v>
      </c>
      <c r="D76" s="198" t="s">
        <v>151</v>
      </c>
      <c r="E76" s="198">
        <v>30</v>
      </c>
      <c r="F76" s="58"/>
      <c r="G76" s="58"/>
    </row>
    <row r="77" spans="1:7" s="47" customFormat="1" ht="30.75" customHeight="1">
      <c r="A77" s="27"/>
      <c r="B77" s="28">
        <f t="shared" si="1"/>
        <v>56</v>
      </c>
      <c r="C77" s="30" t="s">
        <v>287</v>
      </c>
      <c r="D77" s="198" t="s">
        <v>264</v>
      </c>
      <c r="E77" s="198">
        <v>175</v>
      </c>
      <c r="F77" s="58"/>
      <c r="G77" s="58"/>
    </row>
    <row r="78" spans="1:7" s="47" customFormat="1" ht="21.75" customHeight="1">
      <c r="A78" s="27"/>
      <c r="B78" s="28">
        <f t="shared" si="1"/>
        <v>57</v>
      </c>
      <c r="C78" s="209" t="s">
        <v>346</v>
      </c>
      <c r="D78" s="198" t="s">
        <v>1</v>
      </c>
      <c r="E78" s="198">
        <v>100</v>
      </c>
      <c r="F78" s="58"/>
      <c r="G78" s="58"/>
    </row>
    <row r="79" spans="1:7" s="131" customFormat="1" ht="21.75" customHeight="1">
      <c r="A79" s="183"/>
      <c r="B79" s="251" t="s">
        <v>13</v>
      </c>
      <c r="C79" s="289"/>
      <c r="D79" s="289"/>
      <c r="E79" s="289"/>
      <c r="F79" s="290"/>
      <c r="G79" s="59"/>
    </row>
    <row r="80" spans="1:7" s="131" customFormat="1" ht="18" customHeight="1">
      <c r="A80" s="183"/>
      <c r="B80" s="251" t="s">
        <v>380</v>
      </c>
      <c r="C80" s="289"/>
      <c r="D80" s="289"/>
      <c r="E80" s="289"/>
      <c r="F80" s="290"/>
      <c r="G80" s="59"/>
    </row>
    <row r="81" spans="1:7" s="131" customFormat="1" ht="17.25" customHeight="1">
      <c r="A81" s="183"/>
      <c r="B81" s="251" t="s">
        <v>347</v>
      </c>
      <c r="C81" s="289"/>
      <c r="D81" s="289"/>
      <c r="E81" s="289"/>
      <c r="F81" s="290"/>
      <c r="G81" s="59"/>
    </row>
    <row r="82" spans="1:7" s="47" customFormat="1" ht="12.75">
      <c r="A82" s="56"/>
      <c r="B82" s="182"/>
      <c r="C82" s="182"/>
      <c r="D82" s="182"/>
      <c r="E82" s="66"/>
      <c r="F82" s="66"/>
      <c r="G82" s="221"/>
    </row>
    <row r="83" spans="1:7" s="131" customFormat="1" ht="12.75">
      <c r="A83" s="183"/>
      <c r="B83" s="183"/>
      <c r="C83" s="183"/>
      <c r="D83" s="183"/>
      <c r="E83" s="183"/>
      <c r="F83" s="183"/>
      <c r="G83" s="222"/>
    </row>
    <row r="85" spans="2:8" ht="14.25">
      <c r="B85" s="273" t="s">
        <v>370</v>
      </c>
      <c r="C85" s="274"/>
      <c r="D85" s="274"/>
      <c r="E85" s="274"/>
      <c r="F85" s="274"/>
      <c r="G85" s="274"/>
      <c r="H85" s="274"/>
    </row>
    <row r="86" spans="2:8" ht="23.25" customHeight="1">
      <c r="B86" s="275"/>
      <c r="C86" s="276"/>
      <c r="D86" s="276"/>
      <c r="E86" s="276"/>
      <c r="F86" s="276"/>
      <c r="G86" s="276"/>
      <c r="H86" s="276"/>
    </row>
    <row r="87" spans="2:8" ht="14.25">
      <c r="B87" s="267" t="s">
        <v>361</v>
      </c>
      <c r="C87" s="268"/>
      <c r="D87" s="268"/>
      <c r="E87" s="268"/>
      <c r="F87" s="268"/>
      <c r="G87" s="268"/>
      <c r="H87" s="268"/>
    </row>
    <row r="88" spans="2:8" ht="21" customHeight="1">
      <c r="B88" s="270"/>
      <c r="C88" s="268"/>
      <c r="D88" s="268"/>
      <c r="E88" s="268"/>
      <c r="F88" s="268"/>
      <c r="G88" s="268"/>
      <c r="H88" s="268"/>
    </row>
    <row r="89" spans="2:8" ht="24.75" customHeight="1">
      <c r="B89" s="271" t="s">
        <v>371</v>
      </c>
      <c r="C89" s="272"/>
      <c r="D89" s="272"/>
      <c r="E89" s="272"/>
      <c r="F89" s="272"/>
      <c r="G89" s="272"/>
      <c r="H89" s="272"/>
    </row>
    <row r="90" spans="2:8" ht="14.25">
      <c r="B90" s="85"/>
      <c r="C90" s="86"/>
      <c r="D90" s="86"/>
      <c r="E90" s="86"/>
      <c r="F90" s="86"/>
      <c r="G90" s="86"/>
      <c r="H90" s="86"/>
    </row>
    <row r="91" spans="4:6" ht="14.25">
      <c r="D91" s="2"/>
      <c r="E91" s="1" t="s">
        <v>15</v>
      </c>
      <c r="F91" s="2"/>
    </row>
    <row r="92" spans="4:6" ht="14.25">
      <c r="D92" s="2"/>
      <c r="E92" s="2" t="s">
        <v>16</v>
      </c>
      <c r="F92" s="2"/>
    </row>
  </sheetData>
  <sheetProtection/>
  <mergeCells count="9">
    <mergeCell ref="A14:H14"/>
    <mergeCell ref="A16:H16"/>
    <mergeCell ref="A17:G17"/>
    <mergeCell ref="B85:H86"/>
    <mergeCell ref="B87:H88"/>
    <mergeCell ref="B89:H89"/>
    <mergeCell ref="B80:F80"/>
    <mergeCell ref="B81:F81"/>
    <mergeCell ref="B79:F79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93"/>
  <sheetViews>
    <sheetView zoomScale="85" zoomScaleNormal="85" zoomScalePageLayoutView="0" workbookViewId="0" topLeftCell="A19">
      <selection activeCell="J106" sqref="J106"/>
    </sheetView>
  </sheetViews>
  <sheetFormatPr defaultColWidth="9.140625" defaultRowHeight="15"/>
  <cols>
    <col min="1" max="1" width="3.7109375" style="76" customWidth="1"/>
    <col min="2" max="2" width="7.421875" style="76" customWidth="1"/>
    <col min="3" max="3" width="56.00390625" style="76" bestFit="1" customWidth="1"/>
    <col min="4" max="4" width="11.7109375" style="76" customWidth="1"/>
    <col min="5" max="5" width="11.28125" style="76" customWidth="1"/>
    <col min="6" max="6" width="12.28125" style="76" customWidth="1"/>
    <col min="7" max="7" width="11.00390625" style="76" customWidth="1"/>
    <col min="8" max="8" width="9.57421875" style="76" customWidth="1"/>
    <col min="9" max="16384" width="9.140625" style="76" customWidth="1"/>
  </cols>
  <sheetData>
    <row r="2" spans="4:8" ht="14.25">
      <c r="D2" s="31" t="s">
        <v>11</v>
      </c>
      <c r="E2" s="33"/>
      <c r="F2" s="33"/>
      <c r="G2" s="33"/>
      <c r="H2" s="33"/>
    </row>
    <row r="3" spans="4:8" ht="11.25" customHeight="1">
      <c r="D3" s="34"/>
      <c r="E3" s="33"/>
      <c r="F3" s="33"/>
      <c r="G3" s="33"/>
      <c r="H3" s="33"/>
    </row>
    <row r="4" spans="1:8" s="87" customFormat="1" ht="14.25">
      <c r="A4" s="87" t="s">
        <v>10</v>
      </c>
      <c r="D4" s="35" t="s">
        <v>20</v>
      </c>
      <c r="E4" s="33"/>
      <c r="F4" s="33"/>
      <c r="G4" s="33"/>
      <c r="H4" s="33"/>
    </row>
    <row r="5" spans="1:8" s="15" customFormat="1" ht="12.75">
      <c r="A5" s="17" t="s">
        <v>5</v>
      </c>
      <c r="B5" s="18"/>
      <c r="C5" s="18"/>
      <c r="D5" s="37" t="s">
        <v>21</v>
      </c>
      <c r="E5" s="33"/>
      <c r="F5" s="33"/>
      <c r="G5" s="33"/>
      <c r="H5" s="33"/>
    </row>
    <row r="6" spans="1:8" s="15" customFormat="1" ht="12.75">
      <c r="A6" s="17" t="s">
        <v>6</v>
      </c>
      <c r="B6" s="18"/>
      <c r="C6" s="18"/>
      <c r="D6" s="38" t="s">
        <v>22</v>
      </c>
      <c r="E6" s="33"/>
      <c r="F6" s="33"/>
      <c r="G6" s="33"/>
      <c r="H6" s="33"/>
    </row>
    <row r="7" spans="1:8" s="15" customFormat="1" ht="12.75">
      <c r="A7" s="16" t="s">
        <v>7</v>
      </c>
      <c r="B7" s="14"/>
      <c r="C7" s="14"/>
      <c r="D7" s="37" t="s">
        <v>23</v>
      </c>
      <c r="E7" s="33"/>
      <c r="F7" s="33"/>
      <c r="G7" s="33"/>
      <c r="H7" s="33"/>
    </row>
    <row r="8" spans="1:8" s="15" customFormat="1" ht="12.75">
      <c r="A8" s="16" t="s">
        <v>8</v>
      </c>
      <c r="B8" s="14"/>
      <c r="C8" s="14"/>
      <c r="D8" s="31" t="s">
        <v>24</v>
      </c>
      <c r="E8" s="33"/>
      <c r="F8" s="33"/>
      <c r="G8" s="33"/>
      <c r="H8" s="33"/>
    </row>
    <row r="9" spans="1:8" s="15" customFormat="1" ht="12.75">
      <c r="A9" s="19" t="s">
        <v>9</v>
      </c>
      <c r="B9" s="14"/>
      <c r="C9" s="19"/>
      <c r="D9" s="31" t="s">
        <v>82</v>
      </c>
      <c r="E9" s="33"/>
      <c r="F9" s="33"/>
      <c r="G9" s="33"/>
      <c r="H9" s="33"/>
    </row>
    <row r="10" spans="1:8" s="15" customFormat="1" ht="12.75">
      <c r="A10" s="14"/>
      <c r="B10" s="14"/>
      <c r="C10" s="14"/>
      <c r="D10" s="39" t="s">
        <v>81</v>
      </c>
      <c r="E10" s="33"/>
      <c r="F10" s="33"/>
      <c r="G10" s="33"/>
      <c r="H10" s="33"/>
    </row>
    <row r="11" spans="1:4" s="15" customFormat="1" ht="12.75">
      <c r="A11" s="14"/>
      <c r="C11" s="14"/>
      <c r="D11" s="14"/>
    </row>
    <row r="13" s="15" customFormat="1" ht="12.75">
      <c r="E13" s="40"/>
    </row>
    <row r="14" spans="1:8" s="53" customFormat="1" ht="14.25" customHeight="1">
      <c r="A14" s="264" t="s">
        <v>14</v>
      </c>
      <c r="B14" s="265"/>
      <c r="C14" s="265"/>
      <c r="D14" s="265"/>
      <c r="E14" s="265"/>
      <c r="F14" s="266"/>
      <c r="G14" s="266"/>
      <c r="H14" s="266"/>
    </row>
    <row r="15" ht="16.5" customHeight="1"/>
    <row r="16" spans="1:8" s="15" customFormat="1" ht="14.25">
      <c r="A16" s="297" t="s">
        <v>199</v>
      </c>
      <c r="B16" s="298"/>
      <c r="C16" s="298"/>
      <c r="D16" s="298"/>
      <c r="E16" s="298"/>
      <c r="F16" s="298"/>
      <c r="G16" s="298"/>
      <c r="H16" s="299"/>
    </row>
    <row r="17" spans="1:8" s="15" customFormat="1" ht="60" customHeight="1">
      <c r="A17" s="297" t="s">
        <v>200</v>
      </c>
      <c r="B17" s="300"/>
      <c r="C17" s="300"/>
      <c r="D17" s="300"/>
      <c r="E17" s="300"/>
      <c r="F17" s="300"/>
      <c r="G17" s="300"/>
      <c r="H17" s="144"/>
    </row>
    <row r="18" spans="1:8" s="15" customFormat="1" ht="12.75" customHeight="1">
      <c r="A18" s="142"/>
      <c r="B18" s="143"/>
      <c r="C18" s="143"/>
      <c r="D18" s="143"/>
      <c r="E18" s="143"/>
      <c r="F18" s="143"/>
      <c r="G18" s="143"/>
      <c r="H18" s="144"/>
    </row>
    <row r="19" spans="1:7" s="131" customFormat="1" ht="12.75">
      <c r="A19" s="183"/>
      <c r="B19" s="183"/>
      <c r="C19" s="183"/>
      <c r="D19" s="183"/>
      <c r="E19" s="183"/>
      <c r="F19" s="183"/>
      <c r="G19" s="222"/>
    </row>
    <row r="20" spans="1:7" s="47" customFormat="1" ht="12.75">
      <c r="A20" s="105" t="s">
        <v>348</v>
      </c>
      <c r="B20" s="182"/>
      <c r="C20" s="182"/>
      <c r="D20" s="182"/>
      <c r="E20" s="202"/>
      <c r="F20" s="202"/>
      <c r="G20" s="223"/>
    </row>
    <row r="21" spans="1:7" s="131" customFormat="1" ht="12.75">
      <c r="A21" s="204"/>
      <c r="B21" s="205"/>
      <c r="C21" s="205"/>
      <c r="D21" s="205"/>
      <c r="E21" s="200"/>
      <c r="F21" s="200"/>
      <c r="G21" s="206"/>
    </row>
    <row r="22" spans="1:7" s="208" customFormat="1" ht="39">
      <c r="A22" s="207"/>
      <c r="B22" s="48" t="s">
        <v>0</v>
      </c>
      <c r="C22" s="48" t="s">
        <v>4</v>
      </c>
      <c r="D22" s="49" t="s">
        <v>2</v>
      </c>
      <c r="E22" s="49" t="s">
        <v>3</v>
      </c>
      <c r="F22" s="26" t="s">
        <v>78</v>
      </c>
      <c r="G22" s="184" t="s">
        <v>79</v>
      </c>
    </row>
    <row r="23" spans="1:7" s="47" customFormat="1" ht="28.5">
      <c r="A23" s="27"/>
      <c r="B23" s="28">
        <v>1</v>
      </c>
      <c r="C23" s="161" t="s">
        <v>314</v>
      </c>
      <c r="D23" s="198" t="s">
        <v>75</v>
      </c>
      <c r="E23" s="198">
        <v>45</v>
      </c>
      <c r="F23" s="58"/>
      <c r="G23" s="58"/>
    </row>
    <row r="24" spans="1:7" s="47" customFormat="1" ht="31.5" customHeight="1">
      <c r="A24" s="27"/>
      <c r="B24" s="28">
        <f aca="true" t="shared" si="0" ref="B24:B55">1+B23</f>
        <v>2</v>
      </c>
      <c r="C24" s="161" t="s">
        <v>315</v>
      </c>
      <c r="D24" s="198" t="s">
        <v>75</v>
      </c>
      <c r="E24" s="198">
        <v>35</v>
      </c>
      <c r="F24" s="58"/>
      <c r="G24" s="58"/>
    </row>
    <row r="25" spans="1:7" s="47" customFormat="1" ht="35.25" customHeight="1">
      <c r="A25" s="27"/>
      <c r="B25" s="28">
        <f t="shared" si="0"/>
        <v>3</v>
      </c>
      <c r="C25" s="161" t="s">
        <v>316</v>
      </c>
      <c r="D25" s="198" t="s">
        <v>75</v>
      </c>
      <c r="E25" s="198">
        <v>25</v>
      </c>
      <c r="F25" s="58"/>
      <c r="G25" s="58"/>
    </row>
    <row r="26" spans="1:7" s="47" customFormat="1" ht="22.5" customHeight="1">
      <c r="A26" s="27"/>
      <c r="B26" s="28">
        <f t="shared" si="0"/>
        <v>4</v>
      </c>
      <c r="C26" s="161" t="s">
        <v>317</v>
      </c>
      <c r="D26" s="198" t="s">
        <v>286</v>
      </c>
      <c r="E26" s="198">
        <v>80</v>
      </c>
      <c r="F26" s="58"/>
      <c r="G26" s="58"/>
    </row>
    <row r="27" spans="1:7" s="47" customFormat="1" ht="23.25" customHeight="1">
      <c r="A27" s="27"/>
      <c r="B27" s="28">
        <f t="shared" si="0"/>
        <v>5</v>
      </c>
      <c r="C27" s="161" t="s">
        <v>318</v>
      </c>
      <c r="D27" s="198" t="s">
        <v>286</v>
      </c>
      <c r="E27" s="198">
        <v>80</v>
      </c>
      <c r="F27" s="58"/>
      <c r="G27" s="58"/>
    </row>
    <row r="28" spans="1:7" s="47" customFormat="1" ht="23.25" customHeight="1">
      <c r="A28" s="27"/>
      <c r="B28" s="28">
        <f t="shared" si="0"/>
        <v>6</v>
      </c>
      <c r="C28" s="161" t="s">
        <v>319</v>
      </c>
      <c r="D28" s="198" t="s">
        <v>286</v>
      </c>
      <c r="E28" s="198">
        <v>120</v>
      </c>
      <c r="F28" s="58"/>
      <c r="G28" s="58"/>
    </row>
    <row r="29" spans="1:7" s="47" customFormat="1" ht="24" customHeight="1">
      <c r="A29" s="27"/>
      <c r="B29" s="28">
        <f t="shared" si="0"/>
        <v>7</v>
      </c>
      <c r="C29" s="161" t="s">
        <v>320</v>
      </c>
      <c r="D29" s="198" t="s">
        <v>286</v>
      </c>
      <c r="E29" s="198">
        <v>120</v>
      </c>
      <c r="F29" s="58"/>
      <c r="G29" s="58"/>
    </row>
    <row r="30" spans="1:7" s="47" customFormat="1" ht="26.25">
      <c r="A30" s="27"/>
      <c r="B30" s="28">
        <f t="shared" si="0"/>
        <v>8</v>
      </c>
      <c r="C30" s="156" t="s">
        <v>303</v>
      </c>
      <c r="D30" s="198" t="s">
        <v>286</v>
      </c>
      <c r="E30" s="198">
        <v>90</v>
      </c>
      <c r="F30" s="137"/>
      <c r="G30" s="58"/>
    </row>
    <row r="31" spans="1:7" s="47" customFormat="1" ht="23.25" customHeight="1">
      <c r="A31" s="27"/>
      <c r="B31" s="28">
        <f t="shared" si="0"/>
        <v>9</v>
      </c>
      <c r="C31" s="161" t="s">
        <v>321</v>
      </c>
      <c r="D31" s="198" t="s">
        <v>286</v>
      </c>
      <c r="E31" s="198">
        <v>30</v>
      </c>
      <c r="F31" s="58"/>
      <c r="G31" s="58"/>
    </row>
    <row r="32" spans="1:7" s="47" customFormat="1" ht="36" customHeight="1">
      <c r="A32" s="27"/>
      <c r="B32" s="28">
        <f t="shared" si="0"/>
        <v>10</v>
      </c>
      <c r="C32" s="153" t="s">
        <v>322</v>
      </c>
      <c r="D32" s="198" t="s">
        <v>286</v>
      </c>
      <c r="E32" s="198">
        <v>25</v>
      </c>
      <c r="F32" s="58"/>
      <c r="G32" s="58"/>
    </row>
    <row r="33" spans="1:7" s="47" customFormat="1" ht="39.75" customHeight="1">
      <c r="A33" s="27"/>
      <c r="B33" s="28">
        <f t="shared" si="0"/>
        <v>11</v>
      </c>
      <c r="C33" s="209" t="s">
        <v>323</v>
      </c>
      <c r="D33" s="198" t="s">
        <v>286</v>
      </c>
      <c r="E33" s="198">
        <v>40</v>
      </c>
      <c r="F33" s="58"/>
      <c r="G33" s="58"/>
    </row>
    <row r="34" spans="1:7" s="47" customFormat="1" ht="27" customHeight="1">
      <c r="A34" s="27"/>
      <c r="B34" s="28">
        <f t="shared" si="0"/>
        <v>12</v>
      </c>
      <c r="C34" s="30" t="s">
        <v>215</v>
      </c>
      <c r="D34" s="198" t="s">
        <v>75</v>
      </c>
      <c r="E34" s="198">
        <v>250</v>
      </c>
      <c r="F34" s="58"/>
      <c r="G34" s="58"/>
    </row>
    <row r="35" spans="1:7" s="47" customFormat="1" ht="25.5" customHeight="1">
      <c r="A35" s="27"/>
      <c r="B35" s="28">
        <f t="shared" si="0"/>
        <v>13</v>
      </c>
      <c r="C35" s="30" t="s">
        <v>281</v>
      </c>
      <c r="D35" s="198" t="s">
        <v>75</v>
      </c>
      <c r="E35" s="198">
        <v>120</v>
      </c>
      <c r="F35" s="58"/>
      <c r="G35" s="58"/>
    </row>
    <row r="36" spans="1:7" s="47" customFormat="1" ht="26.25">
      <c r="A36" s="27"/>
      <c r="B36" s="28">
        <f t="shared" si="0"/>
        <v>14</v>
      </c>
      <c r="C36" s="30" t="s">
        <v>250</v>
      </c>
      <c r="D36" s="198" t="s">
        <v>286</v>
      </c>
      <c r="E36" s="198">
        <v>350</v>
      </c>
      <c r="F36" s="58"/>
      <c r="G36" s="58"/>
    </row>
    <row r="37" spans="1:7" s="47" customFormat="1" ht="31.5" customHeight="1">
      <c r="A37" s="27"/>
      <c r="B37" s="28">
        <f t="shared" si="0"/>
        <v>15</v>
      </c>
      <c r="C37" s="30" t="s">
        <v>325</v>
      </c>
      <c r="D37" s="198" t="s">
        <v>286</v>
      </c>
      <c r="E37" s="198">
        <v>280</v>
      </c>
      <c r="F37" s="58"/>
      <c r="G37" s="58"/>
    </row>
    <row r="38" spans="1:7" s="47" customFormat="1" ht="30" customHeight="1">
      <c r="A38" s="27"/>
      <c r="B38" s="28">
        <f t="shared" si="0"/>
        <v>16</v>
      </c>
      <c r="C38" s="156" t="s">
        <v>326</v>
      </c>
      <c r="D38" s="198" t="s">
        <v>286</v>
      </c>
      <c r="E38" s="198">
        <v>150</v>
      </c>
      <c r="F38" s="58"/>
      <c r="G38" s="58"/>
    </row>
    <row r="39" spans="1:7" s="47" customFormat="1" ht="48" customHeight="1">
      <c r="A39" s="27"/>
      <c r="B39" s="28">
        <f t="shared" si="0"/>
        <v>17</v>
      </c>
      <c r="C39" s="30" t="s">
        <v>283</v>
      </c>
      <c r="D39" s="198" t="s">
        <v>327</v>
      </c>
      <c r="E39" s="198">
        <v>40</v>
      </c>
      <c r="F39" s="58"/>
      <c r="G39" s="58"/>
    </row>
    <row r="40" spans="1:7" s="47" customFormat="1" ht="36.75" customHeight="1">
      <c r="A40" s="27"/>
      <c r="B40" s="28">
        <f t="shared" si="0"/>
        <v>18</v>
      </c>
      <c r="C40" s="30" t="s">
        <v>212</v>
      </c>
      <c r="D40" s="198" t="s">
        <v>75</v>
      </c>
      <c r="E40" s="198">
        <v>120</v>
      </c>
      <c r="F40" s="58"/>
      <c r="G40" s="58"/>
    </row>
    <row r="41" spans="1:8" s="47" customFormat="1" ht="47.25" customHeight="1">
      <c r="A41" s="213"/>
      <c r="B41" s="28">
        <f t="shared" si="0"/>
        <v>19</v>
      </c>
      <c r="C41" s="153" t="s">
        <v>213</v>
      </c>
      <c r="D41" s="28" t="s">
        <v>327</v>
      </c>
      <c r="E41" s="198">
        <v>10</v>
      </c>
      <c r="F41" s="58"/>
      <c r="G41" s="58"/>
      <c r="H41" s="88"/>
    </row>
    <row r="42" spans="1:7" s="47" customFormat="1" ht="53.25" customHeight="1">
      <c r="A42" s="27"/>
      <c r="B42" s="28">
        <f t="shared" si="0"/>
        <v>20</v>
      </c>
      <c r="C42" s="161" t="s">
        <v>328</v>
      </c>
      <c r="D42" s="198" t="s">
        <v>286</v>
      </c>
      <c r="E42" s="198">
        <v>120</v>
      </c>
      <c r="F42" s="58"/>
      <c r="G42" s="58"/>
    </row>
    <row r="43" spans="1:7" s="47" customFormat="1" ht="42" customHeight="1">
      <c r="A43" s="27"/>
      <c r="B43" s="28">
        <f t="shared" si="0"/>
        <v>21</v>
      </c>
      <c r="C43" s="30" t="s">
        <v>256</v>
      </c>
      <c r="D43" s="198" t="s">
        <v>12</v>
      </c>
      <c r="E43" s="198">
        <v>320</v>
      </c>
      <c r="F43" s="58"/>
      <c r="G43" s="58"/>
    </row>
    <row r="44" spans="1:7" s="47" customFormat="1" ht="50.25" customHeight="1">
      <c r="A44" s="27"/>
      <c r="B44" s="28">
        <f t="shared" si="0"/>
        <v>22</v>
      </c>
      <c r="C44" s="30" t="s">
        <v>349</v>
      </c>
      <c r="D44" s="198" t="s">
        <v>329</v>
      </c>
      <c r="E44" s="198">
        <v>320</v>
      </c>
      <c r="F44" s="58"/>
      <c r="G44" s="58"/>
    </row>
    <row r="45" spans="1:7" s="47" customFormat="1" ht="33.75" customHeight="1">
      <c r="A45" s="27"/>
      <c r="B45" s="28">
        <f t="shared" si="0"/>
        <v>23</v>
      </c>
      <c r="C45" s="30" t="s">
        <v>268</v>
      </c>
      <c r="D45" s="198" t="s">
        <v>329</v>
      </c>
      <c r="E45" s="198">
        <v>700</v>
      </c>
      <c r="F45" s="58"/>
      <c r="G45" s="58"/>
    </row>
    <row r="46" spans="1:7" s="47" customFormat="1" ht="30" customHeight="1">
      <c r="A46" s="27"/>
      <c r="B46" s="28">
        <f t="shared" si="0"/>
        <v>24</v>
      </c>
      <c r="C46" s="30" t="s">
        <v>306</v>
      </c>
      <c r="D46" s="198" t="s">
        <v>75</v>
      </c>
      <c r="E46" s="198">
        <v>240</v>
      </c>
      <c r="F46" s="58"/>
      <c r="G46" s="58"/>
    </row>
    <row r="47" spans="1:7" s="47" customFormat="1" ht="28.5" customHeight="1">
      <c r="A47" s="27"/>
      <c r="B47" s="28">
        <f t="shared" si="0"/>
        <v>25</v>
      </c>
      <c r="C47" s="156" t="s">
        <v>350</v>
      </c>
      <c r="D47" s="198" t="s">
        <v>75</v>
      </c>
      <c r="E47" s="198">
        <v>200</v>
      </c>
      <c r="F47" s="58"/>
      <c r="G47" s="58"/>
    </row>
    <row r="48" spans="1:7" s="47" customFormat="1" ht="21.75" customHeight="1">
      <c r="A48" s="27"/>
      <c r="B48" s="28">
        <f t="shared" si="0"/>
        <v>26</v>
      </c>
      <c r="C48" s="30" t="s">
        <v>309</v>
      </c>
      <c r="D48" s="198" t="s">
        <v>75</v>
      </c>
      <c r="E48" s="198">
        <v>100</v>
      </c>
      <c r="F48" s="58"/>
      <c r="G48" s="58"/>
    </row>
    <row r="49" spans="1:7" s="47" customFormat="1" ht="12.75">
      <c r="A49" s="27"/>
      <c r="B49" s="28">
        <f t="shared" si="0"/>
        <v>27</v>
      </c>
      <c r="C49" s="156" t="s">
        <v>224</v>
      </c>
      <c r="D49" s="198" t="s">
        <v>75</v>
      </c>
      <c r="E49" s="198">
        <v>220</v>
      </c>
      <c r="F49" s="58"/>
      <c r="G49" s="58"/>
    </row>
    <row r="50" spans="1:7" s="47" customFormat="1" ht="22.5" customHeight="1">
      <c r="A50" s="27"/>
      <c r="B50" s="28">
        <f t="shared" si="0"/>
        <v>28</v>
      </c>
      <c r="C50" s="156" t="s">
        <v>330</v>
      </c>
      <c r="D50" s="198" t="s">
        <v>75</v>
      </c>
      <c r="E50" s="198">
        <v>180</v>
      </c>
      <c r="F50" s="58"/>
      <c r="G50" s="58"/>
    </row>
    <row r="51" spans="1:7" s="47" customFormat="1" ht="21" customHeight="1">
      <c r="A51" s="27"/>
      <c r="B51" s="28">
        <f t="shared" si="0"/>
        <v>29</v>
      </c>
      <c r="C51" s="156" t="s">
        <v>332</v>
      </c>
      <c r="D51" s="198" t="s">
        <v>151</v>
      </c>
      <c r="E51" s="198">
        <v>140</v>
      </c>
      <c r="F51" s="58"/>
      <c r="G51" s="58"/>
    </row>
    <row r="52" spans="1:7" s="47" customFormat="1" ht="22.5" customHeight="1">
      <c r="A52" s="27"/>
      <c r="B52" s="28">
        <f t="shared" si="0"/>
        <v>30</v>
      </c>
      <c r="C52" s="30" t="s">
        <v>333</v>
      </c>
      <c r="D52" s="198" t="s">
        <v>266</v>
      </c>
      <c r="E52" s="198">
        <v>100</v>
      </c>
      <c r="F52" s="58"/>
      <c r="G52" s="58"/>
    </row>
    <row r="53" spans="1:7" s="47" customFormat="1" ht="22.5" customHeight="1">
      <c r="A53" s="27"/>
      <c r="B53" s="28">
        <f t="shared" si="0"/>
        <v>31</v>
      </c>
      <c r="C53" s="156" t="s">
        <v>222</v>
      </c>
      <c r="D53" s="198" t="s">
        <v>75</v>
      </c>
      <c r="E53" s="198">
        <v>160</v>
      </c>
      <c r="F53" s="58"/>
      <c r="G53" s="58"/>
    </row>
    <row r="54" spans="1:7" s="47" customFormat="1" ht="33.75" customHeight="1">
      <c r="A54" s="27"/>
      <c r="B54" s="28">
        <f t="shared" si="0"/>
        <v>32</v>
      </c>
      <c r="C54" s="161" t="s">
        <v>334</v>
      </c>
      <c r="D54" s="198" t="s">
        <v>151</v>
      </c>
      <c r="E54" s="198">
        <v>120</v>
      </c>
      <c r="F54" s="58"/>
      <c r="G54" s="58"/>
    </row>
    <row r="55" spans="1:7" s="47" customFormat="1" ht="23.25" customHeight="1">
      <c r="A55" s="27"/>
      <c r="B55" s="28">
        <f t="shared" si="0"/>
        <v>33</v>
      </c>
      <c r="C55" s="30" t="s">
        <v>336</v>
      </c>
      <c r="D55" s="198" t="s">
        <v>1</v>
      </c>
      <c r="E55" s="198">
        <v>80</v>
      </c>
      <c r="F55" s="58"/>
      <c r="G55" s="58"/>
    </row>
    <row r="56" spans="1:7" s="47" customFormat="1" ht="32.25" customHeight="1">
      <c r="A56" s="27"/>
      <c r="B56" s="28">
        <f aca="true" t="shared" si="1" ref="B56:B80">1+B55</f>
        <v>34</v>
      </c>
      <c r="C56" s="30" t="s">
        <v>228</v>
      </c>
      <c r="D56" s="68" t="s">
        <v>1</v>
      </c>
      <c r="E56" s="68">
        <v>5</v>
      </c>
      <c r="F56" s="157"/>
      <c r="G56" s="58"/>
    </row>
    <row r="57" spans="1:7" s="47" customFormat="1" ht="24.75" customHeight="1">
      <c r="A57" s="27"/>
      <c r="B57" s="28">
        <f t="shared" si="1"/>
        <v>35</v>
      </c>
      <c r="C57" s="154" t="s">
        <v>351</v>
      </c>
      <c r="D57" s="198" t="s">
        <v>1</v>
      </c>
      <c r="E57" s="198">
        <v>3</v>
      </c>
      <c r="F57" s="58"/>
      <c r="G57" s="58"/>
    </row>
    <row r="58" spans="1:7" s="47" customFormat="1" ht="21" customHeight="1">
      <c r="A58" s="27"/>
      <c r="B58" s="28">
        <f t="shared" si="1"/>
        <v>36</v>
      </c>
      <c r="C58" s="154" t="s">
        <v>352</v>
      </c>
      <c r="D58" s="198" t="s">
        <v>1</v>
      </c>
      <c r="E58" s="198">
        <v>1</v>
      </c>
      <c r="F58" s="58"/>
      <c r="G58" s="58"/>
    </row>
    <row r="59" spans="1:7" s="47" customFormat="1" ht="18.75" customHeight="1">
      <c r="A59" s="27"/>
      <c r="B59" s="28">
        <f t="shared" si="1"/>
        <v>37</v>
      </c>
      <c r="C59" s="30" t="s">
        <v>234</v>
      </c>
      <c r="D59" s="198" t="s">
        <v>1</v>
      </c>
      <c r="E59" s="198">
        <v>80</v>
      </c>
      <c r="F59" s="58"/>
      <c r="G59" s="58"/>
    </row>
    <row r="60" spans="1:7" s="47" customFormat="1" ht="24.75" customHeight="1">
      <c r="A60" s="27"/>
      <c r="B60" s="28">
        <f t="shared" si="1"/>
        <v>38</v>
      </c>
      <c r="C60" s="156" t="s">
        <v>231</v>
      </c>
      <c r="D60" s="198" t="s">
        <v>1</v>
      </c>
      <c r="E60" s="198">
        <v>80</v>
      </c>
      <c r="F60" s="58"/>
      <c r="G60" s="58"/>
    </row>
    <row r="61" spans="1:7" s="47" customFormat="1" ht="29.25" customHeight="1">
      <c r="A61" s="27"/>
      <c r="B61" s="28">
        <f t="shared" si="1"/>
        <v>39</v>
      </c>
      <c r="C61" s="156" t="s">
        <v>353</v>
      </c>
      <c r="D61" s="198" t="s">
        <v>1</v>
      </c>
      <c r="E61" s="198">
        <v>80</v>
      </c>
      <c r="F61" s="58"/>
      <c r="G61" s="58"/>
    </row>
    <row r="62" spans="1:7" s="47" customFormat="1" ht="30" customHeight="1">
      <c r="A62" s="27"/>
      <c r="B62" s="28">
        <f t="shared" si="1"/>
        <v>40</v>
      </c>
      <c r="C62" s="161" t="s">
        <v>227</v>
      </c>
      <c r="D62" s="198" t="s">
        <v>1</v>
      </c>
      <c r="E62" s="198">
        <v>40</v>
      </c>
      <c r="F62" s="58"/>
      <c r="G62" s="58"/>
    </row>
    <row r="63" spans="1:7" s="47" customFormat="1" ht="39" customHeight="1">
      <c r="A63" s="27"/>
      <c r="B63" s="28">
        <f t="shared" si="1"/>
        <v>41</v>
      </c>
      <c r="C63" s="156" t="s">
        <v>225</v>
      </c>
      <c r="D63" s="134" t="s">
        <v>1</v>
      </c>
      <c r="E63" s="134">
        <v>2</v>
      </c>
      <c r="F63" s="224"/>
      <c r="G63" s="58"/>
    </row>
    <row r="64" spans="1:7" s="47" customFormat="1" ht="28.5" customHeight="1">
      <c r="A64" s="27"/>
      <c r="B64" s="28">
        <f t="shared" si="1"/>
        <v>42</v>
      </c>
      <c r="C64" s="156" t="s">
        <v>261</v>
      </c>
      <c r="D64" s="198" t="s">
        <v>1</v>
      </c>
      <c r="E64" s="198">
        <v>80</v>
      </c>
      <c r="F64" s="58"/>
      <c r="G64" s="58"/>
    </row>
    <row r="65" spans="1:7" s="47" customFormat="1" ht="24.75" customHeight="1">
      <c r="A65" s="27"/>
      <c r="B65" s="28">
        <f t="shared" si="1"/>
        <v>43</v>
      </c>
      <c r="C65" s="161" t="s">
        <v>280</v>
      </c>
      <c r="D65" s="198" t="s">
        <v>1</v>
      </c>
      <c r="E65" s="198">
        <v>120</v>
      </c>
      <c r="F65" s="58"/>
      <c r="G65" s="58"/>
    </row>
    <row r="66" spans="1:7" s="47" customFormat="1" ht="39.75" customHeight="1">
      <c r="A66" s="27"/>
      <c r="B66" s="28">
        <f t="shared" si="1"/>
        <v>44</v>
      </c>
      <c r="C66" s="30" t="s">
        <v>259</v>
      </c>
      <c r="D66" s="198" t="s">
        <v>1</v>
      </c>
      <c r="E66" s="198">
        <v>120</v>
      </c>
      <c r="F66" s="58"/>
      <c r="G66" s="58"/>
    </row>
    <row r="67" spans="1:7" s="47" customFormat="1" ht="30.75" customHeight="1">
      <c r="A67" s="27"/>
      <c r="B67" s="28">
        <f t="shared" si="1"/>
        <v>45</v>
      </c>
      <c r="C67" s="30" t="s">
        <v>298</v>
      </c>
      <c r="D67" s="198" t="s">
        <v>1</v>
      </c>
      <c r="E67" s="198">
        <v>80</v>
      </c>
      <c r="F67" s="58"/>
      <c r="G67" s="58"/>
    </row>
    <row r="68" spans="1:7" s="47" customFormat="1" ht="39" customHeight="1">
      <c r="A68" s="27"/>
      <c r="B68" s="28">
        <f t="shared" si="1"/>
        <v>46</v>
      </c>
      <c r="C68" s="161" t="s">
        <v>340</v>
      </c>
      <c r="D68" s="198" t="s">
        <v>151</v>
      </c>
      <c r="E68" s="198">
        <v>40</v>
      </c>
      <c r="F68" s="58"/>
      <c r="G68" s="58"/>
    </row>
    <row r="69" spans="1:7" s="47" customFormat="1" ht="25.5" customHeight="1">
      <c r="A69" s="27"/>
      <c r="B69" s="28">
        <f t="shared" si="1"/>
        <v>47</v>
      </c>
      <c r="C69" s="30" t="s">
        <v>341</v>
      </c>
      <c r="D69" s="198" t="s">
        <v>75</v>
      </c>
      <c r="E69" s="198">
        <v>120</v>
      </c>
      <c r="F69" s="58"/>
      <c r="G69" s="58"/>
    </row>
    <row r="70" spans="1:7" s="47" customFormat="1" ht="27.75" customHeight="1">
      <c r="A70" s="27"/>
      <c r="B70" s="28">
        <f t="shared" si="1"/>
        <v>48</v>
      </c>
      <c r="C70" s="156" t="s">
        <v>251</v>
      </c>
      <c r="D70" s="198" t="s">
        <v>75</v>
      </c>
      <c r="E70" s="198">
        <v>80</v>
      </c>
      <c r="F70" s="58"/>
      <c r="G70" s="58"/>
    </row>
    <row r="71" spans="1:7" s="47" customFormat="1" ht="26.25" customHeight="1">
      <c r="A71" s="27"/>
      <c r="B71" s="28">
        <f t="shared" si="1"/>
        <v>49</v>
      </c>
      <c r="C71" s="161" t="s">
        <v>343</v>
      </c>
      <c r="D71" s="198" t="s">
        <v>75</v>
      </c>
      <c r="E71" s="198">
        <v>40</v>
      </c>
      <c r="F71" s="58"/>
      <c r="G71" s="58"/>
    </row>
    <row r="72" spans="1:7" s="47" customFormat="1" ht="24.75" customHeight="1">
      <c r="A72" s="27"/>
      <c r="B72" s="28">
        <f t="shared" si="1"/>
        <v>50</v>
      </c>
      <c r="C72" s="30" t="s">
        <v>262</v>
      </c>
      <c r="D72" s="198" t="s">
        <v>75</v>
      </c>
      <c r="E72" s="198">
        <v>40</v>
      </c>
      <c r="F72" s="58"/>
      <c r="G72" s="58"/>
    </row>
    <row r="73" spans="1:7" s="47" customFormat="1" ht="27.75" customHeight="1">
      <c r="A73" s="27"/>
      <c r="B73" s="28">
        <f t="shared" si="1"/>
        <v>51</v>
      </c>
      <c r="C73" s="195" t="s">
        <v>293</v>
      </c>
      <c r="D73" s="198" t="s">
        <v>75</v>
      </c>
      <c r="E73" s="198">
        <v>40</v>
      </c>
      <c r="F73" s="58"/>
      <c r="G73" s="58"/>
    </row>
    <row r="74" spans="1:7" s="47" customFormat="1" ht="29.25" customHeight="1">
      <c r="A74" s="27"/>
      <c r="B74" s="28">
        <f t="shared" si="1"/>
        <v>52</v>
      </c>
      <c r="C74" s="161" t="s">
        <v>344</v>
      </c>
      <c r="D74" s="198" t="s">
        <v>75</v>
      </c>
      <c r="E74" s="198">
        <v>40</v>
      </c>
      <c r="F74" s="58"/>
      <c r="G74" s="58"/>
    </row>
    <row r="75" spans="1:7" s="47" customFormat="1" ht="24" customHeight="1">
      <c r="A75" s="27"/>
      <c r="B75" s="28">
        <f t="shared" si="1"/>
        <v>53</v>
      </c>
      <c r="C75" s="161" t="s">
        <v>354</v>
      </c>
      <c r="D75" s="198" t="s">
        <v>75</v>
      </c>
      <c r="E75" s="198">
        <v>40</v>
      </c>
      <c r="F75" s="58"/>
      <c r="G75" s="58"/>
    </row>
    <row r="76" spans="1:7" s="47" customFormat="1" ht="28.5" customHeight="1">
      <c r="A76" s="27"/>
      <c r="B76" s="28">
        <f t="shared" si="1"/>
        <v>54</v>
      </c>
      <c r="C76" s="161" t="s">
        <v>355</v>
      </c>
      <c r="D76" s="198" t="s">
        <v>75</v>
      </c>
      <c r="E76" s="198">
        <v>40</v>
      </c>
      <c r="F76" s="58"/>
      <c r="G76" s="58"/>
    </row>
    <row r="77" spans="1:7" s="47" customFormat="1" ht="34.5" customHeight="1">
      <c r="A77" s="27"/>
      <c r="B77" s="28">
        <f t="shared" si="1"/>
        <v>55</v>
      </c>
      <c r="C77" s="161" t="s">
        <v>345</v>
      </c>
      <c r="D77" s="198" t="s">
        <v>151</v>
      </c>
      <c r="E77" s="198">
        <v>100</v>
      </c>
      <c r="F77" s="58"/>
      <c r="G77" s="58"/>
    </row>
    <row r="78" spans="1:7" s="47" customFormat="1" ht="30.75" customHeight="1">
      <c r="A78" s="27"/>
      <c r="B78" s="28">
        <f t="shared" si="1"/>
        <v>56</v>
      </c>
      <c r="C78" s="30" t="s">
        <v>356</v>
      </c>
      <c r="D78" s="198" t="s">
        <v>264</v>
      </c>
      <c r="E78" s="198">
        <v>120</v>
      </c>
      <c r="F78" s="58"/>
      <c r="G78" s="58"/>
    </row>
    <row r="79" spans="1:7" s="47" customFormat="1" ht="30" customHeight="1">
      <c r="A79" s="27"/>
      <c r="B79" s="28">
        <f t="shared" si="1"/>
        <v>57</v>
      </c>
      <c r="C79" s="209" t="s">
        <v>346</v>
      </c>
      <c r="D79" s="198" t="s">
        <v>1</v>
      </c>
      <c r="E79" s="198">
        <v>100</v>
      </c>
      <c r="F79" s="58"/>
      <c r="G79" s="58"/>
    </row>
    <row r="80" spans="1:7" s="131" customFormat="1" ht="42" customHeight="1">
      <c r="A80" s="183"/>
      <c r="B80" s="28">
        <f t="shared" si="1"/>
        <v>58</v>
      </c>
      <c r="C80" s="225" t="s">
        <v>357</v>
      </c>
      <c r="D80" s="198" t="s">
        <v>1</v>
      </c>
      <c r="E80" s="226">
        <v>7</v>
      </c>
      <c r="F80" s="58"/>
      <c r="G80" s="58"/>
    </row>
    <row r="81" spans="1:7" s="131" customFormat="1" ht="12.75">
      <c r="A81" s="183"/>
      <c r="B81" s="251" t="s">
        <v>13</v>
      </c>
      <c r="C81" s="289"/>
      <c r="D81" s="289"/>
      <c r="E81" s="289"/>
      <c r="F81" s="290"/>
      <c r="G81" s="59"/>
    </row>
    <row r="82" spans="1:7" s="131" customFormat="1" ht="12.75">
      <c r="A82" s="183"/>
      <c r="B82" s="251" t="s">
        <v>380</v>
      </c>
      <c r="C82" s="289"/>
      <c r="D82" s="289"/>
      <c r="E82" s="289"/>
      <c r="F82" s="290"/>
      <c r="G82" s="59"/>
    </row>
    <row r="83" spans="1:7" s="131" customFormat="1" ht="18.75" customHeight="1">
      <c r="A83" s="183"/>
      <c r="B83" s="251" t="s">
        <v>358</v>
      </c>
      <c r="C83" s="289"/>
      <c r="D83" s="289"/>
      <c r="E83" s="289"/>
      <c r="F83" s="290"/>
      <c r="G83" s="59"/>
    </row>
    <row r="86" spans="2:8" ht="14.25">
      <c r="B86" s="273" t="s">
        <v>372</v>
      </c>
      <c r="C86" s="274"/>
      <c r="D86" s="274"/>
      <c r="E86" s="274"/>
      <c r="F86" s="274"/>
      <c r="G86" s="274"/>
      <c r="H86" s="274"/>
    </row>
    <row r="87" spans="2:8" ht="14.25">
      <c r="B87" s="275"/>
      <c r="C87" s="276"/>
      <c r="D87" s="276"/>
      <c r="E87" s="276"/>
      <c r="F87" s="276"/>
      <c r="G87" s="276"/>
      <c r="H87" s="276"/>
    </row>
    <row r="88" spans="2:8" ht="14.25">
      <c r="B88" s="267" t="s">
        <v>361</v>
      </c>
      <c r="C88" s="268"/>
      <c r="D88" s="268"/>
      <c r="E88" s="268"/>
      <c r="F88" s="268"/>
      <c r="G88" s="268"/>
      <c r="H88" s="268"/>
    </row>
    <row r="89" spans="2:8" ht="21" customHeight="1">
      <c r="B89" s="270"/>
      <c r="C89" s="268"/>
      <c r="D89" s="268"/>
      <c r="E89" s="268"/>
      <c r="F89" s="268"/>
      <c r="G89" s="268"/>
      <c r="H89" s="268"/>
    </row>
    <row r="90" spans="2:8" ht="43.5" customHeight="1">
      <c r="B90" s="271" t="s">
        <v>373</v>
      </c>
      <c r="C90" s="272"/>
      <c r="D90" s="272"/>
      <c r="E90" s="272"/>
      <c r="F90" s="272"/>
      <c r="G90" s="272"/>
      <c r="H90" s="272"/>
    </row>
    <row r="91" spans="2:8" ht="14.25">
      <c r="B91" s="85"/>
      <c r="C91" s="86"/>
      <c r="D91" s="86"/>
      <c r="E91" s="86"/>
      <c r="F91" s="86"/>
      <c r="G91" s="86"/>
      <c r="H91" s="86"/>
    </row>
    <row r="92" spans="4:6" ht="14.25">
      <c r="D92" s="2"/>
      <c r="E92" s="1" t="s">
        <v>15</v>
      </c>
      <c r="F92" s="2"/>
    </row>
    <row r="93" spans="4:6" ht="14.25">
      <c r="D93" s="2"/>
      <c r="E93" s="2" t="s">
        <v>16</v>
      </c>
      <c r="F93" s="2"/>
    </row>
  </sheetData>
  <sheetProtection/>
  <mergeCells count="9">
    <mergeCell ref="B86:H87"/>
    <mergeCell ref="B88:H89"/>
    <mergeCell ref="B90:H90"/>
    <mergeCell ref="A14:H14"/>
    <mergeCell ref="A16:H16"/>
    <mergeCell ref="A17:G17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4">
      <selection activeCell="J21" sqref="J21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7.28125" style="2" customWidth="1"/>
    <col min="4" max="4" width="13.421875" style="2" customWidth="1"/>
    <col min="5" max="5" width="24.28125" style="2" customWidth="1"/>
    <col min="6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31" t="s">
        <v>11</v>
      </c>
      <c r="F2" s="33"/>
      <c r="G2" s="33"/>
    </row>
    <row r="3" spans="1:7" s="15" customFormat="1" ht="12.75">
      <c r="A3" s="17" t="s">
        <v>10</v>
      </c>
      <c r="B3" s="18"/>
      <c r="C3" s="18"/>
      <c r="D3" s="18"/>
      <c r="E3" s="34"/>
      <c r="F3" s="33"/>
      <c r="G3" s="33"/>
    </row>
    <row r="4" spans="1:7" s="15" customFormat="1" ht="12.75">
      <c r="A4" s="17" t="s">
        <v>5</v>
      </c>
      <c r="B4" s="18"/>
      <c r="C4" s="18"/>
      <c r="D4" s="18"/>
      <c r="E4" s="35" t="s">
        <v>20</v>
      </c>
      <c r="F4" s="33"/>
      <c r="G4" s="33"/>
    </row>
    <row r="5" spans="1:7" s="15" customFormat="1" ht="12.75">
      <c r="A5" s="17" t="s">
        <v>6</v>
      </c>
      <c r="B5" s="18"/>
      <c r="C5" s="18"/>
      <c r="D5" s="18"/>
      <c r="E5" s="37" t="s">
        <v>21</v>
      </c>
      <c r="F5" s="33"/>
      <c r="G5" s="33"/>
    </row>
    <row r="6" spans="1:7" s="15" customFormat="1" ht="12.75">
      <c r="A6" s="16" t="s">
        <v>7</v>
      </c>
      <c r="B6" s="14"/>
      <c r="C6" s="14"/>
      <c r="D6" s="18"/>
      <c r="E6" s="38" t="s">
        <v>22</v>
      </c>
      <c r="F6" s="33"/>
      <c r="G6" s="33"/>
    </row>
    <row r="7" spans="1:7" s="15" customFormat="1" ht="12.75">
      <c r="A7" s="16" t="s">
        <v>8</v>
      </c>
      <c r="B7" s="14"/>
      <c r="C7" s="14"/>
      <c r="D7" s="18"/>
      <c r="E7" s="37" t="s">
        <v>23</v>
      </c>
      <c r="F7" s="33"/>
      <c r="G7" s="33"/>
    </row>
    <row r="8" spans="1:7" s="15" customFormat="1" ht="12.75">
      <c r="A8" s="19" t="s">
        <v>9</v>
      </c>
      <c r="B8" s="14"/>
      <c r="C8" s="19"/>
      <c r="D8" s="14"/>
      <c r="E8" s="31" t="s">
        <v>24</v>
      </c>
      <c r="F8" s="33"/>
      <c r="G8" s="33"/>
    </row>
    <row r="9" spans="1:7" s="15" customFormat="1" ht="12.75">
      <c r="A9" s="14"/>
      <c r="B9" s="14"/>
      <c r="C9" s="14"/>
      <c r="D9" s="14"/>
      <c r="E9" s="31" t="s">
        <v>25</v>
      </c>
      <c r="F9" s="33"/>
      <c r="G9" s="33"/>
    </row>
    <row r="10" spans="1:7" s="15" customFormat="1" ht="12.75">
      <c r="A10" s="14"/>
      <c r="B10" s="14"/>
      <c r="C10" s="14"/>
      <c r="D10" s="14"/>
      <c r="E10" s="39" t="s">
        <v>26</v>
      </c>
      <c r="F10" s="33"/>
      <c r="G10" s="33"/>
    </row>
    <row r="11" spans="1:7" s="15" customFormat="1" ht="12.75">
      <c r="A11" s="14"/>
      <c r="B11" s="14"/>
      <c r="C11" s="14"/>
      <c r="D11" s="14"/>
      <c r="E11" s="39"/>
      <c r="F11" s="33"/>
      <c r="G11" s="33"/>
    </row>
    <row r="12" spans="1:5" s="15" customFormat="1" ht="12.75">
      <c r="A12" s="14"/>
      <c r="B12" s="14"/>
      <c r="C12" s="14"/>
      <c r="D12" s="14"/>
      <c r="E12" s="40"/>
    </row>
    <row r="13" spans="1:5" s="15" customFormat="1" ht="12.75">
      <c r="A13" s="14"/>
      <c r="B13" s="14"/>
      <c r="C13" s="14"/>
      <c r="D13" s="14"/>
      <c r="E13" s="40"/>
    </row>
    <row r="14" spans="1:5" ht="14.25" customHeight="1">
      <c r="A14" s="236" t="s">
        <v>14</v>
      </c>
      <c r="B14" s="237"/>
      <c r="C14" s="237"/>
      <c r="D14" s="237"/>
      <c r="E14" s="237"/>
    </row>
    <row r="15" spans="1:5" ht="14.25" customHeight="1">
      <c r="A15" s="12"/>
      <c r="B15" s="13"/>
      <c r="C15" s="13"/>
      <c r="D15" s="13"/>
      <c r="E15" s="13"/>
    </row>
    <row r="16" spans="1:5" s="47" customFormat="1" ht="12.75">
      <c r="A16" s="244" t="s">
        <v>61</v>
      </c>
      <c r="B16" s="247"/>
      <c r="C16" s="247"/>
      <c r="D16" s="247"/>
      <c r="E16" s="247"/>
    </row>
    <row r="17" spans="1:5" s="47" customFormat="1" ht="12.75">
      <c r="A17" s="20" t="s">
        <v>66</v>
      </c>
      <c r="B17" s="52"/>
      <c r="C17" s="51"/>
      <c r="D17" s="51"/>
      <c r="E17" s="51"/>
    </row>
    <row r="18" spans="1:5" s="47" customFormat="1" ht="8.25" customHeight="1">
      <c r="A18" s="20"/>
      <c r="B18" s="51"/>
      <c r="C18" s="51"/>
      <c r="D18" s="51"/>
      <c r="E18" s="51"/>
    </row>
    <row r="19" spans="1:5" s="47" customFormat="1" ht="14.25" customHeight="1">
      <c r="A19" s="55" t="s">
        <v>67</v>
      </c>
      <c r="B19" s="27"/>
      <c r="C19" s="27"/>
      <c r="D19" s="27"/>
      <c r="E19" s="27"/>
    </row>
    <row r="20" spans="1:5" s="54" customFormat="1" ht="9.75" customHeight="1">
      <c r="A20" s="56"/>
      <c r="B20" s="18"/>
      <c r="C20" s="18"/>
      <c r="D20" s="18"/>
      <c r="E20" s="18"/>
    </row>
    <row r="21" spans="1:5" s="47" customFormat="1" ht="26.25">
      <c r="A21" s="27"/>
      <c r="B21" s="48" t="s">
        <v>0</v>
      </c>
      <c r="C21" s="48" t="s">
        <v>4</v>
      </c>
      <c r="D21" s="49" t="s">
        <v>2</v>
      </c>
      <c r="E21" s="49" t="s">
        <v>3</v>
      </c>
    </row>
    <row r="22" spans="1:5" s="47" customFormat="1" ht="12.75">
      <c r="A22" s="27"/>
      <c r="B22" s="28">
        <v>1</v>
      </c>
      <c r="C22" s="29" t="s">
        <v>68</v>
      </c>
      <c r="D22" s="28" t="s">
        <v>12</v>
      </c>
      <c r="E22" s="28">
        <v>90</v>
      </c>
    </row>
    <row r="23" spans="1:5" s="47" customFormat="1" ht="12.75">
      <c r="A23" s="27"/>
      <c r="B23" s="28">
        <f>B22+1</f>
        <v>2</v>
      </c>
      <c r="C23" s="29" t="s">
        <v>69</v>
      </c>
      <c r="D23" s="28" t="s">
        <v>12</v>
      </c>
      <c r="E23" s="28">
        <v>265</v>
      </c>
    </row>
    <row r="24" spans="1:5" s="47" customFormat="1" ht="12.75">
      <c r="A24" s="27"/>
      <c r="B24" s="28">
        <f>B23+1</f>
        <v>3</v>
      </c>
      <c r="C24" s="29" t="s">
        <v>70</v>
      </c>
      <c r="D24" s="28" t="s">
        <v>12</v>
      </c>
      <c r="E24" s="28">
        <v>150</v>
      </c>
    </row>
    <row r="25" spans="1:5" s="47" customFormat="1" ht="12.75">
      <c r="A25" s="27"/>
      <c r="B25" s="28">
        <f>B24+1</f>
        <v>4</v>
      </c>
      <c r="C25" s="29" t="s">
        <v>71</v>
      </c>
      <c r="D25" s="28" t="s">
        <v>12</v>
      </c>
      <c r="E25" s="28">
        <v>150</v>
      </c>
    </row>
    <row r="26" spans="1:5" s="234" customFormat="1" ht="12.75">
      <c r="A26" s="60"/>
      <c r="B26" s="60"/>
      <c r="C26" s="61"/>
      <c r="D26" s="60"/>
      <c r="E26" s="60"/>
    </row>
    <row r="27" spans="1:5" s="47" customFormat="1" ht="22.5" customHeight="1">
      <c r="A27" s="27"/>
      <c r="B27" s="238" t="s">
        <v>376</v>
      </c>
      <c r="C27" s="239"/>
      <c r="D27" s="239"/>
      <c r="E27" s="240"/>
    </row>
    <row r="28" spans="1:5" s="47" customFormat="1" ht="41.25" customHeight="1">
      <c r="A28" s="27"/>
      <c r="B28" s="241"/>
      <c r="C28" s="242"/>
      <c r="D28" s="242"/>
      <c r="E28" s="243"/>
    </row>
    <row r="29" spans="1:5" s="47" customFormat="1" ht="20.25" customHeight="1">
      <c r="A29" s="27"/>
      <c r="B29" s="9" t="s">
        <v>17</v>
      </c>
      <c r="C29" s="3"/>
      <c r="D29" s="4"/>
      <c r="E29" s="5"/>
    </row>
    <row r="30" spans="1:5" s="47" customFormat="1" ht="25.5" customHeight="1">
      <c r="A30" s="27"/>
      <c r="B30" s="9"/>
      <c r="C30" s="3"/>
      <c r="D30" s="4"/>
      <c r="E30" s="5"/>
    </row>
    <row r="31" spans="1:5" s="47" customFormat="1" ht="36.75" customHeight="1">
      <c r="A31" s="27"/>
      <c r="B31" s="9" t="s">
        <v>18</v>
      </c>
      <c r="C31" s="3"/>
      <c r="D31" s="4"/>
      <c r="E31" s="5"/>
    </row>
    <row r="32" spans="1:5" s="47" customFormat="1" ht="43.5" customHeight="1">
      <c r="A32" s="27"/>
      <c r="B32" s="10" t="s">
        <v>19</v>
      </c>
      <c r="C32" s="6"/>
      <c r="D32" s="7"/>
      <c r="E32" s="8"/>
    </row>
    <row r="33" spans="1:5" s="47" customFormat="1" ht="12.75">
      <c r="A33" s="27"/>
      <c r="B33" s="60"/>
      <c r="C33" s="61"/>
      <c r="D33" s="60"/>
      <c r="E33" s="60"/>
    </row>
    <row r="34" spans="1:5" s="47" customFormat="1" ht="12.75">
      <c r="A34" s="27"/>
      <c r="B34" s="60"/>
      <c r="C34" s="61"/>
      <c r="D34" s="60"/>
      <c r="E34" s="60"/>
    </row>
    <row r="35" spans="1:5" s="47" customFormat="1" ht="12.75">
      <c r="A35" s="27"/>
      <c r="B35" s="60"/>
      <c r="C35" s="61"/>
      <c r="D35" s="60"/>
      <c r="E35" s="60"/>
    </row>
    <row r="36" spans="2:5" ht="13.5">
      <c r="B36" s="11"/>
      <c r="C36" s="3"/>
      <c r="D36" s="4"/>
      <c r="E36" s="1" t="s">
        <v>15</v>
      </c>
    </row>
    <row r="37" ht="13.5">
      <c r="E37" s="2" t="s">
        <v>16</v>
      </c>
    </row>
  </sheetData>
  <sheetProtection/>
  <mergeCells count="3">
    <mergeCell ref="B27:E28"/>
    <mergeCell ref="A14:E14"/>
    <mergeCell ref="A16:E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85" zoomScaleNormal="85" zoomScalePageLayoutView="0" workbookViewId="0" topLeftCell="A22">
      <selection activeCell="C32" sqref="C32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9.00390625" style="2" customWidth="1"/>
    <col min="4" max="4" width="20.421875" style="2" customWidth="1"/>
    <col min="5" max="5" width="23.140625" style="2" customWidth="1"/>
    <col min="6" max="6" width="9.00390625" style="53" customWidth="1"/>
    <col min="7" max="7" width="22.00390625" style="2" customWidth="1"/>
    <col min="8" max="8" width="11.57421875" style="2" bestFit="1" customWidth="1"/>
    <col min="9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31" t="s">
        <v>11</v>
      </c>
      <c r="F2" s="33"/>
      <c r="G2" s="33"/>
    </row>
    <row r="3" spans="1:7" s="15" customFormat="1" ht="12.75">
      <c r="A3" s="17" t="s">
        <v>10</v>
      </c>
      <c r="B3" s="18"/>
      <c r="C3" s="18"/>
      <c r="D3" s="18"/>
      <c r="E3" s="34"/>
      <c r="F3" s="33"/>
      <c r="G3" s="33"/>
    </row>
    <row r="4" spans="1:7" s="15" customFormat="1" ht="12.75">
      <c r="A4" s="17" t="s">
        <v>5</v>
      </c>
      <c r="B4" s="18"/>
      <c r="C4" s="18"/>
      <c r="D4" s="18"/>
      <c r="E4" s="35" t="s">
        <v>20</v>
      </c>
      <c r="F4" s="33"/>
      <c r="G4" s="33"/>
    </row>
    <row r="5" spans="1:7" s="15" customFormat="1" ht="12.75">
      <c r="A5" s="17" t="s">
        <v>6</v>
      </c>
      <c r="B5" s="18"/>
      <c r="C5" s="18"/>
      <c r="D5" s="18"/>
      <c r="E5" s="37" t="s">
        <v>21</v>
      </c>
      <c r="F5" s="33"/>
      <c r="G5" s="33"/>
    </row>
    <row r="6" spans="1:7" s="15" customFormat="1" ht="12.75">
      <c r="A6" s="16" t="s">
        <v>7</v>
      </c>
      <c r="B6" s="14"/>
      <c r="C6" s="14"/>
      <c r="D6" s="18"/>
      <c r="E6" s="38" t="s">
        <v>22</v>
      </c>
      <c r="F6" s="33"/>
      <c r="G6" s="33"/>
    </row>
    <row r="7" spans="1:7" s="15" customFormat="1" ht="12.75">
      <c r="A7" s="16" t="s">
        <v>8</v>
      </c>
      <c r="B7" s="14"/>
      <c r="C7" s="14"/>
      <c r="D7" s="18"/>
      <c r="E7" s="37" t="s">
        <v>23</v>
      </c>
      <c r="F7" s="33"/>
      <c r="G7" s="33"/>
    </row>
    <row r="8" spans="1:7" s="15" customFormat="1" ht="12.75">
      <c r="A8" s="19" t="s">
        <v>9</v>
      </c>
      <c r="B8" s="14"/>
      <c r="C8" s="19"/>
      <c r="D8" s="14"/>
      <c r="E8" s="31" t="s">
        <v>24</v>
      </c>
      <c r="F8" s="33"/>
      <c r="G8" s="33"/>
    </row>
    <row r="9" spans="1:7" s="15" customFormat="1" ht="12.75">
      <c r="A9" s="14"/>
      <c r="B9" s="14"/>
      <c r="C9" s="14"/>
      <c r="D9" s="14"/>
      <c r="E9" s="31" t="s">
        <v>82</v>
      </c>
      <c r="F9" s="33"/>
      <c r="G9" s="33"/>
    </row>
    <row r="10" spans="1:9" s="15" customFormat="1" ht="13.5">
      <c r="A10" s="14"/>
      <c r="B10" s="14"/>
      <c r="C10" s="14"/>
      <c r="D10" s="14"/>
      <c r="E10" s="39" t="s">
        <v>81</v>
      </c>
      <c r="F10" s="33"/>
      <c r="G10" s="33"/>
      <c r="H10" s="2"/>
      <c r="I10" s="2"/>
    </row>
    <row r="11" spans="1:7" s="15" customFormat="1" ht="12.75">
      <c r="A11" s="14"/>
      <c r="B11" s="14"/>
      <c r="C11" s="14"/>
      <c r="D11" s="14"/>
      <c r="E11" s="77"/>
      <c r="F11" s="78"/>
      <c r="G11" s="78"/>
    </row>
    <row r="12" spans="1:7" s="15" customFormat="1" ht="12.75">
      <c r="A12" s="14"/>
      <c r="B12" s="14"/>
      <c r="C12" s="14"/>
      <c r="D12" s="14"/>
      <c r="E12" s="77"/>
      <c r="F12" s="78"/>
      <c r="G12" s="78"/>
    </row>
    <row r="13" spans="1:6" ht="14.25" customHeight="1">
      <c r="A13" s="236" t="s">
        <v>14</v>
      </c>
      <c r="B13" s="249"/>
      <c r="C13" s="249"/>
      <c r="D13" s="249"/>
      <c r="E13" s="249"/>
      <c r="F13" s="250"/>
    </row>
    <row r="14" spans="1:5" ht="14.25" customHeight="1">
      <c r="A14" s="12"/>
      <c r="B14" s="13"/>
      <c r="C14" s="13"/>
      <c r="D14" s="13"/>
      <c r="E14" s="13"/>
    </row>
    <row r="15" spans="1:5" ht="14.25" customHeight="1">
      <c r="A15" s="12"/>
      <c r="B15" s="13"/>
      <c r="C15" s="13"/>
      <c r="D15" s="13"/>
      <c r="E15" s="13"/>
    </row>
    <row r="16" spans="1:5" s="47" customFormat="1" ht="12.75">
      <c r="A16" s="244" t="s">
        <v>62</v>
      </c>
      <c r="B16" s="248"/>
      <c r="C16" s="248"/>
      <c r="D16" s="248"/>
      <c r="E16" s="248"/>
    </row>
    <row r="17" spans="1:5" s="47" customFormat="1" ht="12.75">
      <c r="A17" s="62" t="s">
        <v>72</v>
      </c>
      <c r="B17" s="63"/>
      <c r="C17" s="51"/>
      <c r="D17" s="52"/>
      <c r="E17" s="52"/>
    </row>
    <row r="18" spans="1:5" s="47" customFormat="1" ht="7.5" customHeight="1">
      <c r="A18" s="20"/>
      <c r="B18" s="52"/>
      <c r="C18" s="52"/>
      <c r="D18" s="52"/>
      <c r="E18" s="52"/>
    </row>
    <row r="19" spans="1:5" s="65" customFormat="1" ht="12.75">
      <c r="A19" s="23" t="s">
        <v>73</v>
      </c>
      <c r="B19" s="64"/>
      <c r="C19" s="64"/>
      <c r="D19" s="64"/>
      <c r="E19" s="64"/>
    </row>
    <row r="20" spans="1:5" s="47" customFormat="1" ht="12.75">
      <c r="A20" s="27"/>
      <c r="B20" s="66"/>
      <c r="C20" s="67"/>
      <c r="D20" s="67"/>
      <c r="E20" s="67"/>
    </row>
    <row r="21" spans="1:5" s="47" customFormat="1" ht="12.75">
      <c r="A21" s="27"/>
      <c r="B21" s="48" t="s">
        <v>0</v>
      </c>
      <c r="C21" s="48" t="s">
        <v>4</v>
      </c>
      <c r="D21" s="49" t="s">
        <v>2</v>
      </c>
      <c r="E21" s="49" t="s">
        <v>3</v>
      </c>
    </row>
    <row r="22" spans="1:5" s="47" customFormat="1" ht="26.25">
      <c r="A22" s="27"/>
      <c r="B22" s="68">
        <v>1</v>
      </c>
      <c r="C22" s="30" t="s">
        <v>74</v>
      </c>
      <c r="D22" s="28" t="s">
        <v>75</v>
      </c>
      <c r="E22" s="28">
        <v>180</v>
      </c>
    </row>
    <row r="23" spans="1:5" s="47" customFormat="1" ht="12.75">
      <c r="A23" s="27"/>
      <c r="B23" s="66"/>
      <c r="C23" s="67"/>
      <c r="D23" s="67"/>
      <c r="E23" s="67"/>
    </row>
    <row r="24" spans="1:5" s="47" customFormat="1" ht="12.75">
      <c r="A24" s="55" t="s">
        <v>76</v>
      </c>
      <c r="B24" s="70"/>
      <c r="C24" s="70"/>
      <c r="D24" s="70"/>
      <c r="E24" s="70"/>
    </row>
    <row r="25" spans="1:5" s="47" customFormat="1" ht="11.25" customHeight="1">
      <c r="A25" s="71"/>
      <c r="B25" s="72"/>
      <c r="C25" s="72"/>
      <c r="D25" s="72"/>
      <c r="E25" s="72"/>
    </row>
    <row r="26" spans="1:5" s="47" customFormat="1" ht="12.75">
      <c r="A26" s="27"/>
      <c r="B26" s="48" t="s">
        <v>0</v>
      </c>
      <c r="C26" s="48" t="s">
        <v>4</v>
      </c>
      <c r="D26" s="49" t="s">
        <v>2</v>
      </c>
      <c r="E26" s="49" t="s">
        <v>3</v>
      </c>
    </row>
    <row r="27" spans="1:5" s="47" customFormat="1" ht="26.25">
      <c r="A27" s="27"/>
      <c r="B27" s="68">
        <v>1</v>
      </c>
      <c r="C27" s="30" t="s">
        <v>74</v>
      </c>
      <c r="D27" s="28" t="s">
        <v>75</v>
      </c>
      <c r="E27" s="28">
        <v>55</v>
      </c>
    </row>
    <row r="28" spans="1:5" s="47" customFormat="1" ht="8.25" customHeight="1">
      <c r="A28" s="27"/>
      <c r="B28" s="60"/>
      <c r="C28" s="74"/>
      <c r="D28" s="60"/>
      <c r="E28" s="60"/>
    </row>
    <row r="29" ht="22.5" customHeight="1"/>
    <row r="30" spans="2:5" ht="13.5">
      <c r="B30" s="238" t="s">
        <v>377</v>
      </c>
      <c r="C30" s="239"/>
      <c r="D30" s="239"/>
      <c r="E30" s="240"/>
    </row>
    <row r="31" spans="2:5" ht="51.75" customHeight="1">
      <c r="B31" s="241"/>
      <c r="C31" s="242"/>
      <c r="D31" s="242"/>
      <c r="E31" s="243"/>
    </row>
    <row r="32" spans="2:5" ht="30" customHeight="1">
      <c r="B32" s="9" t="s">
        <v>17</v>
      </c>
      <c r="C32" s="3"/>
      <c r="D32" s="4"/>
      <c r="E32" s="5"/>
    </row>
    <row r="33" spans="2:5" ht="13.5">
      <c r="B33" s="9"/>
      <c r="C33" s="3"/>
      <c r="D33" s="4"/>
      <c r="E33" s="5"/>
    </row>
    <row r="34" spans="2:5" ht="38.25" customHeight="1">
      <c r="B34" s="9" t="s">
        <v>18</v>
      </c>
      <c r="C34" s="3"/>
      <c r="D34" s="4"/>
      <c r="E34" s="5"/>
    </row>
    <row r="35" spans="2:5" ht="33.75" customHeight="1">
      <c r="B35" s="10" t="s">
        <v>19</v>
      </c>
      <c r="C35" s="6"/>
      <c r="D35" s="7"/>
      <c r="E35" s="8"/>
    </row>
    <row r="39" ht="13.5">
      <c r="D39" s="1" t="s">
        <v>15</v>
      </c>
    </row>
    <row r="40" ht="13.5">
      <c r="D40" s="2" t="s">
        <v>16</v>
      </c>
    </row>
  </sheetData>
  <sheetProtection/>
  <mergeCells count="3">
    <mergeCell ref="B30:E31"/>
    <mergeCell ref="A16:E16"/>
    <mergeCell ref="A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13">
      <selection activeCell="K31" sqref="K31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9.00390625" style="2" customWidth="1"/>
    <col min="4" max="4" width="20.421875" style="2" customWidth="1"/>
    <col min="5" max="5" width="23.140625" style="2" customWidth="1"/>
    <col min="6" max="6" width="9.00390625" style="53" customWidth="1"/>
    <col min="7" max="7" width="22.00390625" style="2" customWidth="1"/>
    <col min="8" max="8" width="11.57421875" style="2" bestFit="1" customWidth="1"/>
    <col min="9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31" t="s">
        <v>11</v>
      </c>
      <c r="F2" s="33"/>
      <c r="G2" s="33"/>
    </row>
    <row r="3" spans="1:7" s="15" customFormat="1" ht="12.75">
      <c r="A3" s="17" t="s">
        <v>10</v>
      </c>
      <c r="B3" s="18"/>
      <c r="C3" s="18"/>
      <c r="D3" s="18"/>
      <c r="E3" s="34"/>
      <c r="F3" s="33"/>
      <c r="G3" s="33"/>
    </row>
    <row r="4" spans="1:7" s="15" customFormat="1" ht="12.75">
      <c r="A4" s="17" t="s">
        <v>5</v>
      </c>
      <c r="B4" s="18"/>
      <c r="C4" s="18"/>
      <c r="D4" s="18"/>
      <c r="E4" s="35" t="s">
        <v>20</v>
      </c>
      <c r="F4" s="33"/>
      <c r="G4" s="33"/>
    </row>
    <row r="5" spans="1:7" s="15" customFormat="1" ht="12.75">
      <c r="A5" s="17" t="s">
        <v>6</v>
      </c>
      <c r="B5" s="18"/>
      <c r="C5" s="18"/>
      <c r="D5" s="18"/>
      <c r="E5" s="37" t="s">
        <v>21</v>
      </c>
      <c r="F5" s="33"/>
      <c r="G5" s="33"/>
    </row>
    <row r="6" spans="1:7" s="15" customFormat="1" ht="12.75">
      <c r="A6" s="16" t="s">
        <v>7</v>
      </c>
      <c r="B6" s="14"/>
      <c r="C6" s="14"/>
      <c r="D6" s="18"/>
      <c r="E6" s="38" t="s">
        <v>22</v>
      </c>
      <c r="F6" s="33"/>
      <c r="G6" s="33"/>
    </row>
    <row r="7" spans="1:7" s="15" customFormat="1" ht="12.75">
      <c r="A7" s="16" t="s">
        <v>8</v>
      </c>
      <c r="B7" s="14"/>
      <c r="C7" s="14"/>
      <c r="D7" s="18"/>
      <c r="E7" s="37" t="s">
        <v>23</v>
      </c>
      <c r="F7" s="33"/>
      <c r="G7" s="33"/>
    </row>
    <row r="8" spans="1:7" s="15" customFormat="1" ht="12.75">
      <c r="A8" s="19" t="s">
        <v>9</v>
      </c>
      <c r="B8" s="14"/>
      <c r="C8" s="19"/>
      <c r="D8" s="14"/>
      <c r="E8" s="31" t="s">
        <v>24</v>
      </c>
      <c r="F8" s="33"/>
      <c r="G8" s="33"/>
    </row>
    <row r="9" spans="1:7" s="15" customFormat="1" ht="12.75">
      <c r="A9" s="14"/>
      <c r="B9" s="14"/>
      <c r="C9" s="14"/>
      <c r="D9" s="14"/>
      <c r="E9" s="31" t="s">
        <v>82</v>
      </c>
      <c r="F9" s="33"/>
      <c r="G9" s="33"/>
    </row>
    <row r="10" spans="1:9" s="15" customFormat="1" ht="13.5">
      <c r="A10" s="14"/>
      <c r="B10" s="14"/>
      <c r="C10" s="14"/>
      <c r="D10" s="14"/>
      <c r="E10" s="39" t="s">
        <v>81</v>
      </c>
      <c r="F10" s="33"/>
      <c r="G10" s="33"/>
      <c r="H10" s="2"/>
      <c r="I10" s="2"/>
    </row>
    <row r="11" spans="1:7" s="15" customFormat="1" ht="12.75">
      <c r="A11" s="14"/>
      <c r="B11" s="14"/>
      <c r="C11" s="14"/>
      <c r="D11" s="14"/>
      <c r="E11" s="77"/>
      <c r="F11" s="78"/>
      <c r="G11" s="78"/>
    </row>
    <row r="12" spans="1:7" s="15" customFormat="1" ht="12.75">
      <c r="A12" s="14"/>
      <c r="B12" s="14"/>
      <c r="C12" s="14"/>
      <c r="D12" s="14"/>
      <c r="E12" s="77"/>
      <c r="F12" s="78"/>
      <c r="G12" s="78"/>
    </row>
    <row r="13" spans="1:6" ht="14.25" customHeight="1">
      <c r="A13" s="236" t="s">
        <v>14</v>
      </c>
      <c r="B13" s="249"/>
      <c r="C13" s="249"/>
      <c r="D13" s="249"/>
      <c r="E13" s="249"/>
      <c r="F13" s="250"/>
    </row>
    <row r="14" spans="1:5" ht="14.25" customHeight="1">
      <c r="A14" s="12"/>
      <c r="B14" s="13"/>
      <c r="C14" s="13"/>
      <c r="D14" s="13"/>
      <c r="E14" s="13"/>
    </row>
    <row r="15" spans="1:5" ht="14.25" customHeight="1">
      <c r="A15" s="12"/>
      <c r="B15" s="13"/>
      <c r="C15" s="13"/>
      <c r="D15" s="13"/>
      <c r="E15" s="13"/>
    </row>
    <row r="16" spans="1:5" s="47" customFormat="1" ht="12.75">
      <c r="A16" s="244" t="s">
        <v>62</v>
      </c>
      <c r="B16" s="248"/>
      <c r="C16" s="248"/>
      <c r="D16" s="248"/>
      <c r="E16" s="248"/>
    </row>
    <row r="17" spans="1:5" s="47" customFormat="1" ht="12.75">
      <c r="A17" s="62" t="s">
        <v>72</v>
      </c>
      <c r="B17" s="63"/>
      <c r="C17" s="51"/>
      <c r="D17" s="52"/>
      <c r="E17" s="52"/>
    </row>
    <row r="18" spans="1:5" s="47" customFormat="1" ht="7.5" customHeight="1">
      <c r="A18" s="20"/>
      <c r="B18" s="52"/>
      <c r="C18" s="52"/>
      <c r="D18" s="52"/>
      <c r="E18" s="52"/>
    </row>
    <row r="19" spans="1:5" s="65" customFormat="1" ht="12.75">
      <c r="A19" s="23" t="s">
        <v>73</v>
      </c>
      <c r="B19" s="64"/>
      <c r="C19" s="64"/>
      <c r="D19" s="64"/>
      <c r="E19" s="64"/>
    </row>
    <row r="20" spans="1:5" s="47" customFormat="1" ht="12.75">
      <c r="A20" s="27"/>
      <c r="B20" s="66"/>
      <c r="C20" s="67"/>
      <c r="D20" s="67"/>
      <c r="E20" s="67"/>
    </row>
    <row r="21" spans="1:5" s="47" customFormat="1" ht="12.75">
      <c r="A21" s="27"/>
      <c r="B21" s="48" t="s">
        <v>0</v>
      </c>
      <c r="C21" s="48" t="s">
        <v>4</v>
      </c>
      <c r="D21" s="49" t="s">
        <v>2</v>
      </c>
      <c r="E21" s="49" t="s">
        <v>3</v>
      </c>
    </row>
    <row r="22" spans="1:5" s="47" customFormat="1" ht="26.25">
      <c r="A22" s="27"/>
      <c r="B22" s="68">
        <v>1</v>
      </c>
      <c r="C22" s="30" t="s">
        <v>74</v>
      </c>
      <c r="D22" s="28" t="s">
        <v>75</v>
      </c>
      <c r="E22" s="28">
        <v>180</v>
      </c>
    </row>
    <row r="23" spans="1:5" s="47" customFormat="1" ht="12.75">
      <c r="A23" s="27"/>
      <c r="B23" s="66"/>
      <c r="C23" s="67"/>
      <c r="D23" s="67"/>
      <c r="E23" s="67"/>
    </row>
    <row r="24" spans="1:5" s="47" customFormat="1" ht="8.25" customHeight="1">
      <c r="A24" s="27"/>
      <c r="B24" s="60"/>
      <c r="C24" s="74"/>
      <c r="D24" s="60"/>
      <c r="E24" s="60"/>
    </row>
    <row r="25" ht="22.5" customHeight="1"/>
    <row r="26" spans="2:5" ht="13.5">
      <c r="B26" s="238" t="s">
        <v>378</v>
      </c>
      <c r="C26" s="239"/>
      <c r="D26" s="239"/>
      <c r="E26" s="240"/>
    </row>
    <row r="27" spans="2:5" ht="51.75" customHeight="1">
      <c r="B27" s="241"/>
      <c r="C27" s="242"/>
      <c r="D27" s="242"/>
      <c r="E27" s="243"/>
    </row>
    <row r="28" spans="2:5" ht="30" customHeight="1">
      <c r="B28" s="9" t="s">
        <v>17</v>
      </c>
      <c r="C28" s="3"/>
      <c r="D28" s="4"/>
      <c r="E28" s="5"/>
    </row>
    <row r="29" spans="2:5" ht="13.5">
      <c r="B29" s="9"/>
      <c r="C29" s="3"/>
      <c r="D29" s="4"/>
      <c r="E29" s="5"/>
    </row>
    <row r="30" spans="2:5" ht="38.25" customHeight="1">
      <c r="B30" s="9" t="s">
        <v>18</v>
      </c>
      <c r="C30" s="3"/>
      <c r="D30" s="4"/>
      <c r="E30" s="5"/>
    </row>
    <row r="31" spans="2:5" ht="33.75" customHeight="1">
      <c r="B31" s="10" t="s">
        <v>19</v>
      </c>
      <c r="C31" s="6"/>
      <c r="D31" s="7"/>
      <c r="E31" s="8"/>
    </row>
    <row r="35" ht="13.5">
      <c r="D35" s="1" t="s">
        <v>15</v>
      </c>
    </row>
    <row r="36" ht="13.5">
      <c r="D36" s="2" t="s">
        <v>16</v>
      </c>
    </row>
  </sheetData>
  <sheetProtection/>
  <mergeCells count="3">
    <mergeCell ref="B26:E27"/>
    <mergeCell ref="A16:E16"/>
    <mergeCell ref="A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13">
      <selection activeCell="L29" sqref="L29"/>
    </sheetView>
  </sheetViews>
  <sheetFormatPr defaultColWidth="9.00390625" defaultRowHeight="15"/>
  <cols>
    <col min="1" max="1" width="3.421875" style="2" customWidth="1"/>
    <col min="2" max="2" width="4.57421875" style="2" customWidth="1"/>
    <col min="3" max="3" width="29.00390625" style="2" customWidth="1"/>
    <col min="4" max="4" width="20.421875" style="2" customWidth="1"/>
    <col min="5" max="5" width="23.140625" style="2" customWidth="1"/>
    <col min="6" max="6" width="9.00390625" style="53" customWidth="1"/>
    <col min="7" max="7" width="22.00390625" style="2" customWidth="1"/>
    <col min="8" max="8" width="11.57421875" style="2" bestFit="1" customWidth="1"/>
    <col min="9" max="16384" width="9.00390625" style="2" customWidth="1"/>
  </cols>
  <sheetData>
    <row r="1" spans="1:5" s="15" customFormat="1" ht="21.75" customHeight="1">
      <c r="A1" s="16"/>
      <c r="B1" s="14"/>
      <c r="C1" s="14"/>
      <c r="D1" s="14"/>
      <c r="E1" s="14"/>
    </row>
    <row r="2" spans="1:7" s="15" customFormat="1" ht="12.75">
      <c r="A2" s="14"/>
      <c r="B2" s="14"/>
      <c r="C2" s="14"/>
      <c r="D2" s="14"/>
      <c r="E2" s="31" t="s">
        <v>11</v>
      </c>
      <c r="F2" s="33"/>
      <c r="G2" s="33"/>
    </row>
    <row r="3" spans="1:7" s="15" customFormat="1" ht="12.75">
      <c r="A3" s="17" t="s">
        <v>10</v>
      </c>
      <c r="B3" s="18"/>
      <c r="C3" s="18"/>
      <c r="D3" s="18"/>
      <c r="E3" s="34"/>
      <c r="F3" s="33"/>
      <c r="G3" s="33"/>
    </row>
    <row r="4" spans="1:7" s="15" customFormat="1" ht="12.75">
      <c r="A4" s="17" t="s">
        <v>5</v>
      </c>
      <c r="B4" s="18"/>
      <c r="C4" s="18"/>
      <c r="D4" s="18"/>
      <c r="E4" s="35" t="s">
        <v>20</v>
      </c>
      <c r="F4" s="33"/>
      <c r="G4" s="33"/>
    </row>
    <row r="5" spans="1:7" s="15" customFormat="1" ht="12.75">
      <c r="A5" s="17" t="s">
        <v>6</v>
      </c>
      <c r="B5" s="18"/>
      <c r="C5" s="18"/>
      <c r="D5" s="18"/>
      <c r="E5" s="37" t="s">
        <v>21</v>
      </c>
      <c r="F5" s="33"/>
      <c r="G5" s="33"/>
    </row>
    <row r="6" spans="1:7" s="15" customFormat="1" ht="12.75">
      <c r="A6" s="16" t="s">
        <v>7</v>
      </c>
      <c r="B6" s="14"/>
      <c r="C6" s="14"/>
      <c r="D6" s="18"/>
      <c r="E6" s="38" t="s">
        <v>22</v>
      </c>
      <c r="F6" s="33"/>
      <c r="G6" s="33"/>
    </row>
    <row r="7" spans="1:7" s="15" customFormat="1" ht="12.75">
      <c r="A7" s="16" t="s">
        <v>8</v>
      </c>
      <c r="B7" s="14"/>
      <c r="C7" s="14"/>
      <c r="D7" s="18"/>
      <c r="E7" s="37" t="s">
        <v>23</v>
      </c>
      <c r="F7" s="33"/>
      <c r="G7" s="33"/>
    </row>
    <row r="8" spans="1:7" s="15" customFormat="1" ht="12.75">
      <c r="A8" s="19" t="s">
        <v>9</v>
      </c>
      <c r="B8" s="14"/>
      <c r="C8" s="19"/>
      <c r="D8" s="14"/>
      <c r="E8" s="31" t="s">
        <v>24</v>
      </c>
      <c r="F8" s="33"/>
      <c r="G8" s="33"/>
    </row>
    <row r="9" spans="1:7" s="15" customFormat="1" ht="12.75">
      <c r="A9" s="14"/>
      <c r="B9" s="14"/>
      <c r="C9" s="14"/>
      <c r="D9" s="14"/>
      <c r="E9" s="31" t="s">
        <v>82</v>
      </c>
      <c r="F9" s="33"/>
      <c r="G9" s="33"/>
    </row>
    <row r="10" spans="1:9" s="15" customFormat="1" ht="13.5">
      <c r="A10" s="14"/>
      <c r="B10" s="14"/>
      <c r="C10" s="14"/>
      <c r="D10" s="14"/>
      <c r="E10" s="39" t="s">
        <v>81</v>
      </c>
      <c r="F10" s="33"/>
      <c r="G10" s="33"/>
      <c r="H10" s="2"/>
      <c r="I10" s="2"/>
    </row>
    <row r="11" spans="1:7" s="15" customFormat="1" ht="12.75">
      <c r="A11" s="14"/>
      <c r="B11" s="14"/>
      <c r="C11" s="14"/>
      <c r="D11" s="14"/>
      <c r="E11" s="77"/>
      <c r="F11" s="78"/>
      <c r="G11" s="78"/>
    </row>
    <row r="12" spans="1:7" s="15" customFormat="1" ht="12.75">
      <c r="A12" s="14"/>
      <c r="B12" s="14"/>
      <c r="C12" s="14"/>
      <c r="D12" s="14"/>
      <c r="E12" s="77"/>
      <c r="F12" s="78"/>
      <c r="G12" s="78"/>
    </row>
    <row r="13" spans="1:6" ht="14.25" customHeight="1">
      <c r="A13" s="236" t="s">
        <v>14</v>
      </c>
      <c r="B13" s="249"/>
      <c r="C13" s="249"/>
      <c r="D13" s="249"/>
      <c r="E13" s="249"/>
      <c r="F13" s="250"/>
    </row>
    <row r="14" spans="1:5" ht="14.25" customHeight="1">
      <c r="A14" s="12"/>
      <c r="B14" s="13"/>
      <c r="C14" s="13"/>
      <c r="D14" s="13"/>
      <c r="E14" s="13"/>
    </row>
    <row r="15" spans="1:5" ht="14.25" customHeight="1">
      <c r="A15" s="12"/>
      <c r="B15" s="13"/>
      <c r="C15" s="13"/>
      <c r="D15" s="13"/>
      <c r="E15" s="13"/>
    </row>
    <row r="16" spans="1:5" s="47" customFormat="1" ht="12.75">
      <c r="A16" s="244" t="s">
        <v>62</v>
      </c>
      <c r="B16" s="248"/>
      <c r="C16" s="248"/>
      <c r="D16" s="248"/>
      <c r="E16" s="248"/>
    </row>
    <row r="17" spans="1:5" s="47" customFormat="1" ht="12.75">
      <c r="A17" s="62" t="s">
        <v>72</v>
      </c>
      <c r="B17" s="63"/>
      <c r="C17" s="51"/>
      <c r="D17" s="52"/>
      <c r="E17" s="52"/>
    </row>
    <row r="18" spans="1:5" s="47" customFormat="1" ht="7.5" customHeight="1">
      <c r="A18" s="20"/>
      <c r="B18" s="52"/>
      <c r="C18" s="52"/>
      <c r="D18" s="52"/>
      <c r="E18" s="52"/>
    </row>
    <row r="19" spans="1:5" s="47" customFormat="1" ht="12.75">
      <c r="A19" s="27"/>
      <c r="B19" s="66"/>
      <c r="C19" s="67"/>
      <c r="D19" s="67"/>
      <c r="E19" s="67"/>
    </row>
    <row r="20" spans="1:5" s="47" customFormat="1" ht="12.75">
      <c r="A20" s="55" t="s">
        <v>76</v>
      </c>
      <c r="B20" s="70"/>
      <c r="C20" s="70"/>
      <c r="D20" s="70"/>
      <c r="E20" s="70"/>
    </row>
    <row r="21" spans="1:5" s="47" customFormat="1" ht="11.25" customHeight="1">
      <c r="A21" s="71"/>
      <c r="B21" s="72"/>
      <c r="C21" s="72"/>
      <c r="D21" s="72"/>
      <c r="E21" s="72"/>
    </row>
    <row r="22" spans="1:5" s="47" customFormat="1" ht="12.75">
      <c r="A22" s="27"/>
      <c r="B22" s="48" t="s">
        <v>0</v>
      </c>
      <c r="C22" s="48" t="s">
        <v>4</v>
      </c>
      <c r="D22" s="49" t="s">
        <v>2</v>
      </c>
      <c r="E22" s="49" t="s">
        <v>3</v>
      </c>
    </row>
    <row r="23" spans="1:5" s="47" customFormat="1" ht="26.25">
      <c r="A23" s="27"/>
      <c r="B23" s="68">
        <v>1</v>
      </c>
      <c r="C23" s="30" t="s">
        <v>74</v>
      </c>
      <c r="D23" s="28" t="s">
        <v>75</v>
      </c>
      <c r="E23" s="28">
        <v>55</v>
      </c>
    </row>
    <row r="24" spans="1:5" s="47" customFormat="1" ht="8.25" customHeight="1">
      <c r="A24" s="27"/>
      <c r="B24" s="60"/>
      <c r="C24" s="74"/>
      <c r="D24" s="60"/>
      <c r="E24" s="60"/>
    </row>
    <row r="25" ht="22.5" customHeight="1"/>
    <row r="26" spans="2:5" ht="13.5">
      <c r="B26" s="238" t="s">
        <v>379</v>
      </c>
      <c r="C26" s="239"/>
      <c r="D26" s="239"/>
      <c r="E26" s="240"/>
    </row>
    <row r="27" spans="2:5" ht="51.75" customHeight="1">
      <c r="B27" s="241"/>
      <c r="C27" s="242"/>
      <c r="D27" s="242"/>
      <c r="E27" s="243"/>
    </row>
    <row r="28" spans="2:5" ht="30" customHeight="1">
      <c r="B28" s="9" t="s">
        <v>17</v>
      </c>
      <c r="C28" s="3"/>
      <c r="D28" s="4"/>
      <c r="E28" s="5"/>
    </row>
    <row r="29" spans="2:5" ht="13.5">
      <c r="B29" s="9"/>
      <c r="C29" s="3"/>
      <c r="D29" s="4"/>
      <c r="E29" s="5"/>
    </row>
    <row r="30" spans="2:5" ht="38.25" customHeight="1">
      <c r="B30" s="9" t="s">
        <v>18</v>
      </c>
      <c r="C30" s="3"/>
      <c r="D30" s="4"/>
      <c r="E30" s="5"/>
    </row>
    <row r="31" spans="2:5" ht="33.75" customHeight="1">
      <c r="B31" s="10" t="s">
        <v>19</v>
      </c>
      <c r="C31" s="6"/>
      <c r="D31" s="7"/>
      <c r="E31" s="8"/>
    </row>
    <row r="35" ht="13.5">
      <c r="D35" s="1" t="s">
        <v>15</v>
      </c>
    </row>
    <row r="36" ht="13.5">
      <c r="D36" s="2" t="s">
        <v>16</v>
      </c>
    </row>
  </sheetData>
  <sheetProtection/>
  <mergeCells count="3">
    <mergeCell ref="B26:E27"/>
    <mergeCell ref="A16:E16"/>
    <mergeCell ref="A13:F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85" zoomScaleNormal="85" zoomScalePageLayoutView="0" workbookViewId="0" topLeftCell="A31">
      <selection activeCell="M44" sqref="M44"/>
    </sheetView>
  </sheetViews>
  <sheetFormatPr defaultColWidth="9.140625" defaultRowHeight="15"/>
  <cols>
    <col min="1" max="1" width="2.8515625" style="76" customWidth="1"/>
    <col min="2" max="2" width="9.140625" style="76" customWidth="1"/>
    <col min="3" max="3" width="16.57421875" style="76" customWidth="1"/>
    <col min="4" max="4" width="15.8515625" style="76" customWidth="1"/>
    <col min="5" max="5" width="11.7109375" style="76" customWidth="1"/>
    <col min="6" max="6" width="14.00390625" style="76" customWidth="1"/>
    <col min="7" max="7" width="15.00390625" style="76" customWidth="1"/>
    <col min="8" max="8" width="13.8515625" style="76" customWidth="1"/>
    <col min="9" max="9" width="11.7109375" style="76" customWidth="1"/>
    <col min="10" max="16384" width="9.140625" style="76" customWidth="1"/>
  </cols>
  <sheetData>
    <row r="1" spans="1:5" s="15" customFormat="1" ht="26.25" customHeight="1">
      <c r="A1" s="16"/>
      <c r="B1" s="14"/>
      <c r="C1" s="14"/>
      <c r="D1" s="14"/>
      <c r="E1" s="14"/>
    </row>
    <row r="2" spans="1:9" s="15" customFormat="1" ht="15.75" customHeight="1">
      <c r="A2" s="14"/>
      <c r="B2" s="14"/>
      <c r="C2" s="14"/>
      <c r="D2" s="14"/>
      <c r="F2" s="31" t="s">
        <v>11</v>
      </c>
      <c r="G2" s="33"/>
      <c r="H2" s="33"/>
      <c r="I2" s="33"/>
    </row>
    <row r="3" spans="1:9" s="15" customFormat="1" ht="12.75">
      <c r="A3" s="17" t="s">
        <v>10</v>
      </c>
      <c r="B3" s="18"/>
      <c r="C3" s="18"/>
      <c r="D3" s="18"/>
      <c r="F3" s="34"/>
      <c r="G3" s="33"/>
      <c r="H3" s="33"/>
      <c r="I3" s="33"/>
    </row>
    <row r="4" spans="1:9" s="15" customFormat="1" ht="12.75">
      <c r="A4" s="17" t="s">
        <v>5</v>
      </c>
      <c r="B4" s="18"/>
      <c r="C4" s="18"/>
      <c r="D4" s="18"/>
      <c r="F4" s="35" t="s">
        <v>20</v>
      </c>
      <c r="G4" s="33"/>
      <c r="H4" s="33"/>
      <c r="I4" s="33"/>
    </row>
    <row r="5" spans="1:9" s="15" customFormat="1" ht="12.75">
      <c r="A5" s="17" t="s">
        <v>6</v>
      </c>
      <c r="B5" s="18"/>
      <c r="C5" s="18"/>
      <c r="D5" s="18"/>
      <c r="F5" s="37" t="s">
        <v>21</v>
      </c>
      <c r="G5" s="33"/>
      <c r="H5" s="33"/>
      <c r="I5" s="33"/>
    </row>
    <row r="6" spans="1:9" s="15" customFormat="1" ht="12.75">
      <c r="A6" s="16" t="s">
        <v>7</v>
      </c>
      <c r="B6" s="14"/>
      <c r="C6" s="14"/>
      <c r="D6" s="18"/>
      <c r="F6" s="38" t="s">
        <v>22</v>
      </c>
      <c r="G6" s="33"/>
      <c r="H6" s="33"/>
      <c r="I6" s="33"/>
    </row>
    <row r="7" spans="1:9" s="15" customFormat="1" ht="12.75">
      <c r="A7" s="16" t="s">
        <v>8</v>
      </c>
      <c r="B7" s="14"/>
      <c r="C7" s="14"/>
      <c r="D7" s="18"/>
      <c r="F7" s="37" t="s">
        <v>23</v>
      </c>
      <c r="G7" s="33"/>
      <c r="H7" s="33"/>
      <c r="I7" s="33"/>
    </row>
    <row r="8" spans="1:9" s="15" customFormat="1" ht="12.75">
      <c r="A8" s="19" t="s">
        <v>9</v>
      </c>
      <c r="B8" s="14"/>
      <c r="C8" s="19"/>
      <c r="D8" s="14"/>
      <c r="F8" s="31" t="s">
        <v>24</v>
      </c>
      <c r="G8" s="33"/>
      <c r="H8" s="33"/>
      <c r="I8" s="33"/>
    </row>
    <row r="9" spans="1:9" s="15" customFormat="1" ht="12.75">
      <c r="A9" s="14"/>
      <c r="B9" s="14"/>
      <c r="C9" s="14"/>
      <c r="D9" s="14"/>
      <c r="F9" s="31" t="s">
        <v>82</v>
      </c>
      <c r="G9" s="33"/>
      <c r="H9" s="33"/>
      <c r="I9" s="33"/>
    </row>
    <row r="10" spans="1:9" s="15" customFormat="1" ht="12.75">
      <c r="A10" s="14"/>
      <c r="B10" s="14"/>
      <c r="C10" s="14"/>
      <c r="D10" s="14"/>
      <c r="F10" s="39" t="s">
        <v>81</v>
      </c>
      <c r="G10" s="33"/>
      <c r="H10" s="33"/>
      <c r="I10" s="33"/>
    </row>
    <row r="12" s="15" customFormat="1" ht="12.75">
      <c r="E12" s="40"/>
    </row>
    <row r="13" spans="1:8" s="53" customFormat="1" ht="14.25" customHeight="1">
      <c r="A13" s="264" t="s">
        <v>14</v>
      </c>
      <c r="B13" s="265"/>
      <c r="C13" s="265"/>
      <c r="D13" s="265"/>
      <c r="E13" s="265"/>
      <c r="F13" s="266"/>
      <c r="G13" s="266"/>
      <c r="H13" s="266"/>
    </row>
    <row r="15" spans="1:7" s="47" customFormat="1" ht="17.25" customHeight="1">
      <c r="A15" s="79" t="s">
        <v>63</v>
      </c>
      <c r="B15" s="72"/>
      <c r="C15" s="72"/>
      <c r="D15" s="72"/>
      <c r="E15" s="72"/>
      <c r="F15" s="73"/>
      <c r="G15" s="73"/>
    </row>
    <row r="16" spans="1:7" s="47" customFormat="1" ht="18.75" customHeight="1">
      <c r="A16" s="62" t="s">
        <v>83</v>
      </c>
      <c r="B16" s="80"/>
      <c r="C16"/>
      <c r="D16" s="72"/>
      <c r="E16" s="72"/>
      <c r="F16" s="73"/>
      <c r="G16" s="73"/>
    </row>
    <row r="17" spans="1:7" s="47" customFormat="1" ht="12.75" customHeight="1">
      <c r="A17" s="79"/>
      <c r="B17" s="72"/>
      <c r="C17" s="72"/>
      <c r="D17" s="72"/>
      <c r="E17" s="72"/>
      <c r="F17" s="73"/>
      <c r="G17" s="73"/>
    </row>
    <row r="18" spans="1:7" s="47" customFormat="1" ht="11.25" customHeight="1">
      <c r="A18" s="81" t="s">
        <v>84</v>
      </c>
      <c r="B18" s="72"/>
      <c r="C18" s="72"/>
      <c r="D18" s="72"/>
      <c r="E18" s="72"/>
      <c r="F18" s="73"/>
      <c r="G18" s="73"/>
    </row>
    <row r="19" spans="1:7" s="47" customFormat="1" ht="3.75" customHeight="1">
      <c r="A19" s="79"/>
      <c r="B19" s="72"/>
      <c r="C19" s="72"/>
      <c r="D19" s="72"/>
      <c r="E19" s="72"/>
      <c r="F19" s="73"/>
      <c r="G19" s="73"/>
    </row>
    <row r="20" spans="1:7" s="47" customFormat="1" ht="37.5" customHeight="1">
      <c r="A20" s="79"/>
      <c r="B20" s="48" t="s">
        <v>0</v>
      </c>
      <c r="C20" s="48" t="s">
        <v>4</v>
      </c>
      <c r="D20" s="49" t="s">
        <v>2</v>
      </c>
      <c r="E20" s="49" t="s">
        <v>3</v>
      </c>
      <c r="F20" s="26" t="s">
        <v>78</v>
      </c>
      <c r="G20" s="57" t="s">
        <v>80</v>
      </c>
    </row>
    <row r="21" spans="1:7" s="47" customFormat="1" ht="47.25" customHeight="1">
      <c r="A21" s="79"/>
      <c r="B21" s="28">
        <v>1</v>
      </c>
      <c r="C21" s="30" t="s">
        <v>86</v>
      </c>
      <c r="D21" s="28" t="s">
        <v>87</v>
      </c>
      <c r="E21" s="82">
        <v>25938</v>
      </c>
      <c r="F21" s="83"/>
      <c r="G21" s="58"/>
    </row>
    <row r="22" spans="1:7" s="47" customFormat="1" ht="18" customHeight="1">
      <c r="A22" s="79"/>
      <c r="B22" s="251" t="s">
        <v>13</v>
      </c>
      <c r="C22" s="252"/>
      <c r="D22" s="252"/>
      <c r="E22" s="252"/>
      <c r="F22" s="253"/>
      <c r="G22" s="59"/>
    </row>
    <row r="23" spans="1:7" s="47" customFormat="1" ht="18" customHeight="1">
      <c r="A23" s="79"/>
      <c r="B23" s="251" t="s">
        <v>93</v>
      </c>
      <c r="C23" s="252"/>
      <c r="D23" s="252"/>
      <c r="E23" s="252"/>
      <c r="F23" s="253"/>
      <c r="G23" s="59"/>
    </row>
    <row r="24" spans="1:7" s="47" customFormat="1" ht="15" customHeight="1">
      <c r="A24" s="79"/>
      <c r="B24" s="251" t="s">
        <v>88</v>
      </c>
      <c r="C24" s="252"/>
      <c r="D24" s="252"/>
      <c r="E24" s="252"/>
      <c r="F24" s="253"/>
      <c r="G24" s="69"/>
    </row>
    <row r="25" spans="1:7" s="47" customFormat="1" ht="11.25" customHeight="1">
      <c r="A25" s="79"/>
      <c r="B25" s="72"/>
      <c r="C25" s="72"/>
      <c r="D25" s="72"/>
      <c r="E25" s="72"/>
      <c r="F25" s="73"/>
      <c r="G25" s="73"/>
    </row>
    <row r="26" spans="1:7" s="47" customFormat="1" ht="14.25" customHeight="1">
      <c r="A26" s="81" t="s">
        <v>89</v>
      </c>
      <c r="B26" s="72"/>
      <c r="C26" s="72"/>
      <c r="D26" s="72"/>
      <c r="E26" s="72"/>
      <c r="F26" s="73"/>
      <c r="G26" s="73"/>
    </row>
    <row r="27" spans="1:7" s="47" customFormat="1" ht="44.25" customHeight="1">
      <c r="A27" s="79"/>
      <c r="B27" s="48" t="s">
        <v>0</v>
      </c>
      <c r="C27" s="48" t="s">
        <v>4</v>
      </c>
      <c r="D27" s="49" t="s">
        <v>2</v>
      </c>
      <c r="E27" s="49" t="s">
        <v>3</v>
      </c>
      <c r="F27" s="26" t="s">
        <v>78</v>
      </c>
      <c r="G27" s="57" t="s">
        <v>80</v>
      </c>
    </row>
    <row r="28" spans="1:7" s="47" customFormat="1" ht="54" customHeight="1">
      <c r="A28" s="79"/>
      <c r="B28" s="28">
        <v>1</v>
      </c>
      <c r="C28" s="30" t="s">
        <v>86</v>
      </c>
      <c r="D28" s="28" t="s">
        <v>87</v>
      </c>
      <c r="E28" s="82">
        <v>1848</v>
      </c>
      <c r="F28" s="83"/>
      <c r="G28" s="58"/>
    </row>
    <row r="29" spans="1:7" s="47" customFormat="1" ht="15.75" customHeight="1">
      <c r="A29" s="79"/>
      <c r="B29" s="251" t="s">
        <v>13</v>
      </c>
      <c r="C29" s="252"/>
      <c r="D29" s="252"/>
      <c r="E29" s="252"/>
      <c r="F29" s="253"/>
      <c r="G29" s="59"/>
    </row>
    <row r="30" spans="1:7" s="47" customFormat="1" ht="16.5" customHeight="1">
      <c r="A30" s="79"/>
      <c r="B30" s="251" t="s">
        <v>93</v>
      </c>
      <c r="C30" s="252"/>
      <c r="D30" s="252"/>
      <c r="E30" s="252"/>
      <c r="F30" s="253"/>
      <c r="G30" s="59"/>
    </row>
    <row r="31" spans="1:7" s="47" customFormat="1" ht="16.5" customHeight="1">
      <c r="A31" s="79"/>
      <c r="B31" s="251" t="s">
        <v>90</v>
      </c>
      <c r="C31" s="252"/>
      <c r="D31" s="252"/>
      <c r="E31" s="252"/>
      <c r="F31" s="253"/>
      <c r="G31" s="69"/>
    </row>
    <row r="32" spans="1:7" s="47" customFormat="1" ht="15.75" customHeight="1">
      <c r="A32" s="79"/>
      <c r="B32" s="72"/>
      <c r="C32" s="72"/>
      <c r="D32" s="72"/>
      <c r="E32" s="72"/>
      <c r="F32" s="73"/>
      <c r="G32" s="73"/>
    </row>
    <row r="33" spans="1:7" s="47" customFormat="1" ht="11.25" customHeight="1">
      <c r="A33" s="55" t="s">
        <v>91</v>
      </c>
      <c r="B33" s="72"/>
      <c r="C33" s="72"/>
      <c r="D33" s="72"/>
      <c r="E33" s="72"/>
      <c r="F33" s="73"/>
      <c r="G33" s="73"/>
    </row>
    <row r="34" spans="1:7" s="54" customFormat="1" ht="5.25" customHeight="1">
      <c r="A34" s="56"/>
      <c r="B34" s="18"/>
      <c r="C34" s="18"/>
      <c r="D34" s="18"/>
      <c r="E34" s="18"/>
      <c r="F34" s="18"/>
      <c r="G34" s="84"/>
    </row>
    <row r="35" spans="1:7" s="47" customFormat="1" ht="26.25">
      <c r="A35" s="27"/>
      <c r="B35" s="48" t="s">
        <v>0</v>
      </c>
      <c r="C35" s="48" t="s">
        <v>4</v>
      </c>
      <c r="D35" s="49" t="s">
        <v>2</v>
      </c>
      <c r="E35" s="49" t="s">
        <v>3</v>
      </c>
      <c r="F35" s="26" t="s">
        <v>78</v>
      </c>
      <c r="G35" s="57" t="s">
        <v>80</v>
      </c>
    </row>
    <row r="36" spans="1:7" s="47" customFormat="1" ht="51" customHeight="1">
      <c r="A36" s="27"/>
      <c r="B36" s="28">
        <v>1</v>
      </c>
      <c r="C36" s="30" t="s">
        <v>92</v>
      </c>
      <c r="D36" s="28" t="s">
        <v>87</v>
      </c>
      <c r="E36" s="28">
        <v>2500</v>
      </c>
      <c r="F36" s="83"/>
      <c r="G36" s="58"/>
    </row>
    <row r="37" spans="1:7" s="47" customFormat="1" ht="47.25" customHeight="1">
      <c r="A37" s="27"/>
      <c r="B37" s="28">
        <v>2</v>
      </c>
      <c r="C37" s="30" t="s">
        <v>86</v>
      </c>
      <c r="D37" s="28" t="s">
        <v>87</v>
      </c>
      <c r="E37" s="82">
        <v>528</v>
      </c>
      <c r="F37" s="83"/>
      <c r="G37" s="58"/>
    </row>
    <row r="38" spans="1:7" s="47" customFormat="1" ht="16.5" customHeight="1">
      <c r="A38" s="27"/>
      <c r="B38" s="251" t="s">
        <v>13</v>
      </c>
      <c r="C38" s="252"/>
      <c r="D38" s="252"/>
      <c r="E38" s="252"/>
      <c r="F38" s="253"/>
      <c r="G38" s="59"/>
    </row>
    <row r="39" spans="1:7" s="47" customFormat="1" ht="15.75" customHeight="1">
      <c r="A39" s="27"/>
      <c r="B39" s="251" t="s">
        <v>93</v>
      </c>
      <c r="C39" s="252"/>
      <c r="D39" s="252"/>
      <c r="E39" s="252"/>
      <c r="F39" s="253"/>
      <c r="G39" s="59"/>
    </row>
    <row r="40" spans="1:7" s="47" customFormat="1" ht="18" customHeight="1">
      <c r="A40" s="27"/>
      <c r="B40" s="251" t="s">
        <v>94</v>
      </c>
      <c r="C40" s="252"/>
      <c r="D40" s="252"/>
      <c r="E40" s="252"/>
      <c r="F40" s="253"/>
      <c r="G40" s="69"/>
    </row>
    <row r="43" spans="2:9" ht="14.25">
      <c r="B43" s="238" t="s">
        <v>95</v>
      </c>
      <c r="C43" s="239"/>
      <c r="D43" s="239"/>
      <c r="E43" s="239"/>
      <c r="F43" s="239"/>
      <c r="G43" s="239"/>
      <c r="H43" s="260"/>
      <c r="I43" s="261"/>
    </row>
    <row r="44" spans="2:9" ht="24" customHeight="1">
      <c r="B44" s="241"/>
      <c r="C44" s="242"/>
      <c r="D44" s="242"/>
      <c r="E44" s="242"/>
      <c r="F44" s="242"/>
      <c r="G44" s="242"/>
      <c r="H44" s="262"/>
      <c r="I44" s="263"/>
    </row>
    <row r="45" spans="2:9" ht="40.5" customHeight="1">
      <c r="B45" s="257" t="s">
        <v>361</v>
      </c>
      <c r="C45" s="258"/>
      <c r="D45" s="258"/>
      <c r="E45" s="258"/>
      <c r="F45" s="258"/>
      <c r="G45" s="258"/>
      <c r="H45" s="258"/>
      <c r="I45" s="259"/>
    </row>
    <row r="46" spans="2:9" ht="45" customHeight="1">
      <c r="B46" s="254" t="s">
        <v>96</v>
      </c>
      <c r="C46" s="255"/>
      <c r="D46" s="255"/>
      <c r="E46" s="255"/>
      <c r="F46" s="255"/>
      <c r="G46" s="255"/>
      <c r="H46" s="255"/>
      <c r="I46" s="256"/>
    </row>
    <row r="48" spans="6:8" ht="14.25">
      <c r="F48" s="2"/>
      <c r="G48" s="1" t="s">
        <v>15</v>
      </c>
      <c r="H48" s="2"/>
    </row>
    <row r="49" spans="6:8" ht="14.25">
      <c r="F49" s="2"/>
      <c r="G49" s="2" t="s">
        <v>16</v>
      </c>
      <c r="H49" s="2"/>
    </row>
  </sheetData>
  <sheetProtection/>
  <mergeCells count="13">
    <mergeCell ref="A13:H13"/>
    <mergeCell ref="B22:F22"/>
    <mergeCell ref="B23:F23"/>
    <mergeCell ref="B24:F24"/>
    <mergeCell ref="B39:F39"/>
    <mergeCell ref="B40:F40"/>
    <mergeCell ref="B46:I46"/>
    <mergeCell ref="B45:I45"/>
    <mergeCell ref="B43:I44"/>
    <mergeCell ref="B29:F29"/>
    <mergeCell ref="B30:F30"/>
    <mergeCell ref="B31:F31"/>
    <mergeCell ref="B38:F38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0">
      <selection activeCell="B30" sqref="B30:I30"/>
    </sheetView>
  </sheetViews>
  <sheetFormatPr defaultColWidth="9.140625" defaultRowHeight="15"/>
  <cols>
    <col min="1" max="1" width="2.8515625" style="76" customWidth="1"/>
    <col min="2" max="2" width="9.140625" style="76" customWidth="1"/>
    <col min="3" max="3" width="16.57421875" style="76" customWidth="1"/>
    <col min="4" max="4" width="15.8515625" style="76" customWidth="1"/>
    <col min="5" max="5" width="11.7109375" style="76" customWidth="1"/>
    <col min="6" max="6" width="14.00390625" style="76" customWidth="1"/>
    <col min="7" max="7" width="15.00390625" style="76" customWidth="1"/>
    <col min="8" max="8" width="13.8515625" style="76" customWidth="1"/>
    <col min="9" max="9" width="11.7109375" style="76" customWidth="1"/>
    <col min="10" max="16384" width="9.140625" style="76" customWidth="1"/>
  </cols>
  <sheetData>
    <row r="1" spans="1:5" s="15" customFormat="1" ht="26.25" customHeight="1">
      <c r="A1" s="16"/>
      <c r="B1" s="14"/>
      <c r="C1" s="14"/>
      <c r="D1" s="14"/>
      <c r="E1" s="14"/>
    </row>
    <row r="2" spans="1:9" s="15" customFormat="1" ht="15.75" customHeight="1">
      <c r="A2" s="14"/>
      <c r="B2" s="14"/>
      <c r="C2" s="14"/>
      <c r="D2" s="14"/>
      <c r="F2" s="31" t="s">
        <v>11</v>
      </c>
      <c r="G2" s="33"/>
      <c r="H2" s="33"/>
      <c r="I2" s="33"/>
    </row>
    <row r="3" spans="1:9" s="15" customFormat="1" ht="12.75">
      <c r="A3" s="17" t="s">
        <v>10</v>
      </c>
      <c r="B3" s="18"/>
      <c r="C3" s="18"/>
      <c r="D3" s="18"/>
      <c r="F3" s="34"/>
      <c r="G3" s="33"/>
      <c r="H3" s="33"/>
      <c r="I3" s="33"/>
    </row>
    <row r="4" spans="1:9" s="15" customFormat="1" ht="12.75">
      <c r="A4" s="17" t="s">
        <v>5</v>
      </c>
      <c r="B4" s="18"/>
      <c r="C4" s="18"/>
      <c r="D4" s="18"/>
      <c r="F4" s="35" t="s">
        <v>20</v>
      </c>
      <c r="G4" s="33"/>
      <c r="H4" s="33"/>
      <c r="I4" s="33"/>
    </row>
    <row r="5" spans="1:9" s="15" customFormat="1" ht="12.75">
      <c r="A5" s="17" t="s">
        <v>6</v>
      </c>
      <c r="B5" s="18"/>
      <c r="C5" s="18"/>
      <c r="D5" s="18"/>
      <c r="F5" s="37" t="s">
        <v>21</v>
      </c>
      <c r="G5" s="33"/>
      <c r="H5" s="33"/>
      <c r="I5" s="33"/>
    </row>
    <row r="6" spans="1:9" s="15" customFormat="1" ht="12.75">
      <c r="A6" s="16" t="s">
        <v>7</v>
      </c>
      <c r="B6" s="14"/>
      <c r="C6" s="14"/>
      <c r="D6" s="18"/>
      <c r="F6" s="38" t="s">
        <v>22</v>
      </c>
      <c r="G6" s="33"/>
      <c r="H6" s="33"/>
      <c r="I6" s="33"/>
    </row>
    <row r="7" spans="1:9" s="15" customFormat="1" ht="12.75">
      <c r="A7" s="16" t="s">
        <v>8</v>
      </c>
      <c r="B7" s="14"/>
      <c r="C7" s="14"/>
      <c r="D7" s="18"/>
      <c r="F7" s="37" t="s">
        <v>23</v>
      </c>
      <c r="G7" s="33"/>
      <c r="H7" s="33"/>
      <c r="I7" s="33"/>
    </row>
    <row r="8" spans="1:9" s="15" customFormat="1" ht="12.75">
      <c r="A8" s="19" t="s">
        <v>9</v>
      </c>
      <c r="B8" s="14"/>
      <c r="C8" s="19"/>
      <c r="D8" s="14"/>
      <c r="F8" s="31" t="s">
        <v>24</v>
      </c>
      <c r="G8" s="33"/>
      <c r="H8" s="33"/>
      <c r="I8" s="33"/>
    </row>
    <row r="9" spans="1:9" s="15" customFormat="1" ht="12.75">
      <c r="A9" s="14"/>
      <c r="B9" s="14"/>
      <c r="C9" s="14"/>
      <c r="D9" s="14"/>
      <c r="F9" s="31" t="s">
        <v>82</v>
      </c>
      <c r="G9" s="33"/>
      <c r="H9" s="33"/>
      <c r="I9" s="33"/>
    </row>
    <row r="10" spans="1:9" s="15" customFormat="1" ht="12.75">
      <c r="A10" s="14"/>
      <c r="B10" s="14"/>
      <c r="C10" s="14"/>
      <c r="D10" s="14"/>
      <c r="F10" s="39" t="s">
        <v>81</v>
      </c>
      <c r="G10" s="33"/>
      <c r="H10" s="33"/>
      <c r="I10" s="33"/>
    </row>
    <row r="12" s="15" customFormat="1" ht="12.75">
      <c r="E12" s="40"/>
    </row>
    <row r="13" spans="1:8" s="53" customFormat="1" ht="14.25" customHeight="1">
      <c r="A13" s="264" t="s">
        <v>14</v>
      </c>
      <c r="B13" s="265"/>
      <c r="C13" s="265"/>
      <c r="D13" s="265"/>
      <c r="E13" s="265"/>
      <c r="F13" s="266"/>
      <c r="G13" s="266"/>
      <c r="H13" s="266"/>
    </row>
    <row r="15" spans="1:7" s="47" customFormat="1" ht="17.25" customHeight="1">
      <c r="A15" s="79" t="s">
        <v>63</v>
      </c>
      <c r="B15" s="72"/>
      <c r="C15" s="72"/>
      <c r="D15" s="72"/>
      <c r="E15" s="72"/>
      <c r="F15" s="73"/>
      <c r="G15" s="73"/>
    </row>
    <row r="16" spans="1:7" s="47" customFormat="1" ht="18.75" customHeight="1">
      <c r="A16" s="62" t="s">
        <v>83</v>
      </c>
      <c r="B16" s="80"/>
      <c r="C16"/>
      <c r="D16" s="72"/>
      <c r="E16" s="72"/>
      <c r="F16" s="73"/>
      <c r="G16" s="73"/>
    </row>
    <row r="17" spans="1:7" s="47" customFormat="1" ht="12.75" customHeight="1">
      <c r="A17" s="79"/>
      <c r="B17" s="72"/>
      <c r="C17" s="72"/>
      <c r="D17" s="72"/>
      <c r="E17" s="72"/>
      <c r="F17" s="73"/>
      <c r="G17" s="73"/>
    </row>
    <row r="18" spans="1:7" s="47" customFormat="1" ht="11.25" customHeight="1">
      <c r="A18" s="81" t="s">
        <v>84</v>
      </c>
      <c r="B18" s="72"/>
      <c r="C18" s="72"/>
      <c r="D18" s="72"/>
      <c r="E18" s="72"/>
      <c r="F18" s="73"/>
      <c r="G18" s="73"/>
    </row>
    <row r="19" spans="1:7" s="47" customFormat="1" ht="3.75" customHeight="1">
      <c r="A19" s="79"/>
      <c r="B19" s="72"/>
      <c r="C19" s="72"/>
      <c r="D19" s="72"/>
      <c r="E19" s="72"/>
      <c r="F19" s="73"/>
      <c r="G19" s="73"/>
    </row>
    <row r="20" spans="1:7" s="47" customFormat="1" ht="37.5" customHeight="1">
      <c r="A20" s="79"/>
      <c r="B20" s="48" t="s">
        <v>0</v>
      </c>
      <c r="C20" s="48" t="s">
        <v>4</v>
      </c>
      <c r="D20" s="49" t="s">
        <v>2</v>
      </c>
      <c r="E20" s="49" t="s">
        <v>3</v>
      </c>
      <c r="F20" s="26" t="s">
        <v>78</v>
      </c>
      <c r="G20" s="57" t="s">
        <v>80</v>
      </c>
    </row>
    <row r="21" spans="1:7" s="47" customFormat="1" ht="57.75" customHeight="1">
      <c r="A21" s="79"/>
      <c r="B21" s="28">
        <v>1</v>
      </c>
      <c r="C21" s="30" t="s">
        <v>86</v>
      </c>
      <c r="D21" s="28" t="s">
        <v>87</v>
      </c>
      <c r="E21" s="82">
        <v>25938</v>
      </c>
      <c r="F21" s="83"/>
      <c r="G21" s="58"/>
    </row>
    <row r="22" spans="1:7" s="47" customFormat="1" ht="18" customHeight="1">
      <c r="A22" s="79"/>
      <c r="B22" s="251" t="s">
        <v>13</v>
      </c>
      <c r="C22" s="252"/>
      <c r="D22" s="252"/>
      <c r="E22" s="252"/>
      <c r="F22" s="253"/>
      <c r="G22" s="59"/>
    </row>
    <row r="23" spans="1:7" s="47" customFormat="1" ht="18" customHeight="1">
      <c r="A23" s="79"/>
      <c r="B23" s="251" t="s">
        <v>93</v>
      </c>
      <c r="C23" s="252"/>
      <c r="D23" s="252"/>
      <c r="E23" s="252"/>
      <c r="F23" s="253"/>
      <c r="G23" s="59"/>
    </row>
    <row r="24" spans="1:7" s="47" customFormat="1" ht="15" customHeight="1">
      <c r="A24" s="79"/>
      <c r="B24" s="251" t="s">
        <v>88</v>
      </c>
      <c r="C24" s="252"/>
      <c r="D24" s="252"/>
      <c r="E24" s="252"/>
      <c r="F24" s="253"/>
      <c r="G24" s="69"/>
    </row>
    <row r="25" spans="1:7" s="47" customFormat="1" ht="11.25" customHeight="1">
      <c r="A25" s="79"/>
      <c r="B25" s="72"/>
      <c r="C25" s="72"/>
      <c r="D25" s="72"/>
      <c r="E25" s="72"/>
      <c r="F25" s="73"/>
      <c r="G25" s="73"/>
    </row>
    <row r="28" spans="2:9" ht="14.25">
      <c r="B28" s="238" t="s">
        <v>97</v>
      </c>
      <c r="C28" s="239"/>
      <c r="D28" s="239"/>
      <c r="E28" s="239"/>
      <c r="F28" s="239"/>
      <c r="G28" s="239"/>
      <c r="H28" s="260"/>
      <c r="I28" s="261"/>
    </row>
    <row r="29" spans="2:9" ht="24" customHeight="1">
      <c r="B29" s="241"/>
      <c r="C29" s="242"/>
      <c r="D29" s="242"/>
      <c r="E29" s="242"/>
      <c r="F29" s="242"/>
      <c r="G29" s="242"/>
      <c r="H29" s="262"/>
      <c r="I29" s="263"/>
    </row>
    <row r="30" spans="2:9" ht="40.5" customHeight="1">
      <c r="B30" s="257" t="s">
        <v>361</v>
      </c>
      <c r="C30" s="258"/>
      <c r="D30" s="258"/>
      <c r="E30" s="258"/>
      <c r="F30" s="258"/>
      <c r="G30" s="258"/>
      <c r="H30" s="258"/>
      <c r="I30" s="259"/>
    </row>
    <row r="31" spans="2:9" ht="45" customHeight="1">
      <c r="B31" s="254" t="s">
        <v>98</v>
      </c>
      <c r="C31" s="255"/>
      <c r="D31" s="255"/>
      <c r="E31" s="255"/>
      <c r="F31" s="255"/>
      <c r="G31" s="255"/>
      <c r="H31" s="255"/>
      <c r="I31" s="256"/>
    </row>
    <row r="32" spans="2:9" ht="45" customHeight="1">
      <c r="B32" s="85"/>
      <c r="C32" s="86"/>
      <c r="D32" s="86"/>
      <c r="E32" s="86"/>
      <c r="F32" s="86"/>
      <c r="G32" s="86"/>
      <c r="H32" s="86"/>
      <c r="I32" s="86"/>
    </row>
    <row r="34" spans="6:8" ht="14.25">
      <c r="F34" s="2"/>
      <c r="G34" s="1" t="s">
        <v>15</v>
      </c>
      <c r="H34" s="2"/>
    </row>
    <row r="35" spans="6:8" ht="14.25">
      <c r="F35" s="2"/>
      <c r="G35" s="2" t="s">
        <v>16</v>
      </c>
      <c r="H35" s="2"/>
    </row>
  </sheetData>
  <sheetProtection/>
  <mergeCells count="7">
    <mergeCell ref="A13:H13"/>
    <mergeCell ref="B22:F22"/>
    <mergeCell ref="B23:F23"/>
    <mergeCell ref="B24:F24"/>
    <mergeCell ref="B31:I31"/>
    <mergeCell ref="B30:I30"/>
    <mergeCell ref="B28:I29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zoomScalePageLayoutView="0" workbookViewId="0" topLeftCell="A16">
      <selection activeCell="B29" sqref="B29:I29"/>
    </sheetView>
  </sheetViews>
  <sheetFormatPr defaultColWidth="9.140625" defaultRowHeight="15"/>
  <cols>
    <col min="1" max="1" width="2.8515625" style="76" customWidth="1"/>
    <col min="2" max="2" width="9.140625" style="76" customWidth="1"/>
    <col min="3" max="3" width="16.57421875" style="76" customWidth="1"/>
    <col min="4" max="4" width="15.8515625" style="76" customWidth="1"/>
    <col min="5" max="5" width="11.7109375" style="76" customWidth="1"/>
    <col min="6" max="6" width="14.00390625" style="76" customWidth="1"/>
    <col min="7" max="7" width="15.00390625" style="76" customWidth="1"/>
    <col min="8" max="8" width="13.8515625" style="76" customWidth="1"/>
    <col min="9" max="9" width="11.7109375" style="76" customWidth="1"/>
    <col min="10" max="16384" width="9.140625" style="76" customWidth="1"/>
  </cols>
  <sheetData>
    <row r="1" spans="1:5" s="15" customFormat="1" ht="26.25" customHeight="1">
      <c r="A1" s="16"/>
      <c r="B1" s="14"/>
      <c r="C1" s="14"/>
      <c r="D1" s="14"/>
      <c r="E1" s="14"/>
    </row>
    <row r="2" spans="1:9" s="15" customFormat="1" ht="15.75" customHeight="1">
      <c r="A2" s="14"/>
      <c r="B2" s="14"/>
      <c r="C2" s="14"/>
      <c r="D2" s="14"/>
      <c r="F2" s="31" t="s">
        <v>11</v>
      </c>
      <c r="G2" s="33"/>
      <c r="H2" s="33"/>
      <c r="I2" s="33"/>
    </row>
    <row r="3" spans="1:9" s="15" customFormat="1" ht="12.75">
      <c r="A3" s="17" t="s">
        <v>10</v>
      </c>
      <c r="B3" s="18"/>
      <c r="C3" s="18"/>
      <c r="D3" s="18"/>
      <c r="F3" s="34"/>
      <c r="G3" s="33"/>
      <c r="H3" s="33"/>
      <c r="I3" s="33"/>
    </row>
    <row r="4" spans="1:9" s="15" customFormat="1" ht="12.75">
      <c r="A4" s="17" t="s">
        <v>5</v>
      </c>
      <c r="B4" s="18"/>
      <c r="C4" s="18"/>
      <c r="D4" s="18"/>
      <c r="F4" s="35" t="s">
        <v>20</v>
      </c>
      <c r="G4" s="33"/>
      <c r="H4" s="33"/>
      <c r="I4" s="33"/>
    </row>
    <row r="5" spans="1:9" s="15" customFormat="1" ht="12.75">
      <c r="A5" s="17" t="s">
        <v>6</v>
      </c>
      <c r="B5" s="18"/>
      <c r="C5" s="18"/>
      <c r="D5" s="18"/>
      <c r="F5" s="37" t="s">
        <v>21</v>
      </c>
      <c r="G5" s="33"/>
      <c r="H5" s="33"/>
      <c r="I5" s="33"/>
    </row>
    <row r="6" spans="1:9" s="15" customFormat="1" ht="12.75">
      <c r="A6" s="16" t="s">
        <v>7</v>
      </c>
      <c r="B6" s="14"/>
      <c r="C6" s="14"/>
      <c r="D6" s="18"/>
      <c r="F6" s="38" t="s">
        <v>22</v>
      </c>
      <c r="G6" s="33"/>
      <c r="H6" s="33"/>
      <c r="I6" s="33"/>
    </row>
    <row r="7" spans="1:9" s="15" customFormat="1" ht="12.75">
      <c r="A7" s="16" t="s">
        <v>8</v>
      </c>
      <c r="B7" s="14"/>
      <c r="C7" s="14"/>
      <c r="D7" s="18"/>
      <c r="F7" s="37" t="s">
        <v>23</v>
      </c>
      <c r="G7" s="33"/>
      <c r="H7" s="33"/>
      <c r="I7" s="33"/>
    </row>
    <row r="8" spans="1:9" s="15" customFormat="1" ht="12.75">
      <c r="A8" s="19" t="s">
        <v>9</v>
      </c>
      <c r="B8" s="14"/>
      <c r="C8" s="19"/>
      <c r="D8" s="14"/>
      <c r="F8" s="31" t="s">
        <v>24</v>
      </c>
      <c r="G8" s="33"/>
      <c r="H8" s="33"/>
      <c r="I8" s="33"/>
    </row>
    <row r="9" spans="1:9" s="15" customFormat="1" ht="12.75">
      <c r="A9" s="14"/>
      <c r="B9" s="14"/>
      <c r="C9" s="14"/>
      <c r="D9" s="14"/>
      <c r="F9" s="31" t="s">
        <v>82</v>
      </c>
      <c r="G9" s="33"/>
      <c r="H9" s="33"/>
      <c r="I9" s="33"/>
    </row>
    <row r="10" spans="1:9" s="15" customFormat="1" ht="12.75">
      <c r="A10" s="14"/>
      <c r="B10" s="14"/>
      <c r="C10" s="14"/>
      <c r="D10" s="14"/>
      <c r="F10" s="39" t="s">
        <v>81</v>
      </c>
      <c r="G10" s="33"/>
      <c r="H10" s="33"/>
      <c r="I10" s="33"/>
    </row>
    <row r="12" s="15" customFormat="1" ht="12.75">
      <c r="E12" s="40"/>
    </row>
    <row r="13" spans="1:8" s="53" customFormat="1" ht="14.25" customHeight="1">
      <c r="A13" s="264" t="s">
        <v>14</v>
      </c>
      <c r="B13" s="265"/>
      <c r="C13" s="265"/>
      <c r="D13" s="265"/>
      <c r="E13" s="265"/>
      <c r="F13" s="266"/>
      <c r="G13" s="266"/>
      <c r="H13" s="266"/>
    </row>
    <row r="15" spans="1:7" s="47" customFormat="1" ht="17.25" customHeight="1">
      <c r="A15" s="79" t="s">
        <v>63</v>
      </c>
      <c r="B15" s="72"/>
      <c r="C15" s="72"/>
      <c r="D15" s="72"/>
      <c r="E15" s="72"/>
      <c r="F15" s="73"/>
      <c r="G15" s="73"/>
    </row>
    <row r="16" spans="1:7" s="47" customFormat="1" ht="18.75" customHeight="1">
      <c r="A16" s="62" t="s">
        <v>83</v>
      </c>
      <c r="B16" s="80"/>
      <c r="C16"/>
      <c r="D16" s="72"/>
      <c r="E16" s="72"/>
      <c r="F16" s="73"/>
      <c r="G16" s="73"/>
    </row>
    <row r="17" spans="1:7" s="47" customFormat="1" ht="11.25" customHeight="1">
      <c r="A17" s="79"/>
      <c r="B17" s="72"/>
      <c r="C17" s="72"/>
      <c r="D17" s="72"/>
      <c r="E17" s="72"/>
      <c r="F17" s="73"/>
      <c r="G17" s="73"/>
    </row>
    <row r="18" spans="1:7" s="47" customFormat="1" ht="14.25" customHeight="1">
      <c r="A18" s="81" t="s">
        <v>89</v>
      </c>
      <c r="B18" s="72"/>
      <c r="C18" s="72"/>
      <c r="D18" s="72"/>
      <c r="E18" s="72"/>
      <c r="F18" s="73"/>
      <c r="G18" s="73"/>
    </row>
    <row r="19" spans="1:7" s="47" customFormat="1" ht="44.25" customHeight="1">
      <c r="A19" s="79"/>
      <c r="B19" s="48" t="s">
        <v>0</v>
      </c>
      <c r="C19" s="48" t="s">
        <v>4</v>
      </c>
      <c r="D19" s="49" t="s">
        <v>2</v>
      </c>
      <c r="E19" s="49" t="s">
        <v>3</v>
      </c>
      <c r="F19" s="26" t="s">
        <v>78</v>
      </c>
      <c r="G19" s="57" t="s">
        <v>80</v>
      </c>
    </row>
    <row r="20" spans="1:7" s="47" customFormat="1" ht="54" customHeight="1">
      <c r="A20" s="79"/>
      <c r="B20" s="28">
        <v>1</v>
      </c>
      <c r="C20" s="30" t="s">
        <v>86</v>
      </c>
      <c r="D20" s="28" t="s">
        <v>87</v>
      </c>
      <c r="E20" s="82">
        <v>1848</v>
      </c>
      <c r="F20" s="83"/>
      <c r="G20" s="58"/>
    </row>
    <row r="21" spans="1:7" s="47" customFormat="1" ht="15.75" customHeight="1">
      <c r="A21" s="79"/>
      <c r="B21" s="251" t="s">
        <v>13</v>
      </c>
      <c r="C21" s="252"/>
      <c r="D21" s="252"/>
      <c r="E21" s="252"/>
      <c r="F21" s="253"/>
      <c r="G21" s="59"/>
    </row>
    <row r="22" spans="1:7" s="47" customFormat="1" ht="16.5" customHeight="1">
      <c r="A22" s="79"/>
      <c r="B22" s="251" t="s">
        <v>93</v>
      </c>
      <c r="C22" s="252"/>
      <c r="D22" s="252"/>
      <c r="E22" s="252"/>
      <c r="F22" s="253"/>
      <c r="G22" s="59"/>
    </row>
    <row r="23" spans="1:7" s="47" customFormat="1" ht="16.5" customHeight="1">
      <c r="A23" s="79"/>
      <c r="B23" s="251" t="s">
        <v>90</v>
      </c>
      <c r="C23" s="252"/>
      <c r="D23" s="252"/>
      <c r="E23" s="252"/>
      <c r="F23" s="253"/>
      <c r="G23" s="69"/>
    </row>
    <row r="24" spans="1:7" s="47" customFormat="1" ht="15.75" customHeight="1">
      <c r="A24" s="79"/>
      <c r="B24" s="72"/>
      <c r="C24" s="72"/>
      <c r="D24" s="72"/>
      <c r="E24" s="72"/>
      <c r="F24" s="73"/>
      <c r="G24" s="73"/>
    </row>
    <row r="27" spans="2:9" ht="14.25">
      <c r="B27" s="238" t="s">
        <v>99</v>
      </c>
      <c r="C27" s="239"/>
      <c r="D27" s="239"/>
      <c r="E27" s="239"/>
      <c r="F27" s="239"/>
      <c r="G27" s="239"/>
      <c r="H27" s="260"/>
      <c r="I27" s="261"/>
    </row>
    <row r="28" spans="2:9" ht="24" customHeight="1">
      <c r="B28" s="241"/>
      <c r="C28" s="242"/>
      <c r="D28" s="242"/>
      <c r="E28" s="242"/>
      <c r="F28" s="242"/>
      <c r="G28" s="242"/>
      <c r="H28" s="262"/>
      <c r="I28" s="263"/>
    </row>
    <row r="29" spans="2:9" ht="40.5" customHeight="1">
      <c r="B29" s="257" t="s">
        <v>361</v>
      </c>
      <c r="C29" s="258"/>
      <c r="D29" s="258"/>
      <c r="E29" s="258"/>
      <c r="F29" s="258"/>
      <c r="G29" s="258"/>
      <c r="H29" s="258"/>
      <c r="I29" s="259"/>
    </row>
    <row r="30" spans="2:9" ht="45" customHeight="1">
      <c r="B30" s="254" t="s">
        <v>100</v>
      </c>
      <c r="C30" s="255"/>
      <c r="D30" s="255"/>
      <c r="E30" s="255"/>
      <c r="F30" s="255"/>
      <c r="G30" s="255"/>
      <c r="H30" s="255"/>
      <c r="I30" s="256"/>
    </row>
    <row r="31" spans="2:9" ht="45" customHeight="1">
      <c r="B31" s="85"/>
      <c r="C31" s="86"/>
      <c r="D31" s="86"/>
      <c r="E31" s="86"/>
      <c r="F31" s="86"/>
      <c r="G31" s="86"/>
      <c r="H31" s="86"/>
      <c r="I31" s="86"/>
    </row>
    <row r="33" spans="6:8" ht="14.25">
      <c r="F33" s="2"/>
      <c r="G33" s="1" t="s">
        <v>15</v>
      </c>
      <c r="H33" s="2"/>
    </row>
    <row r="34" spans="6:8" ht="14.25">
      <c r="F34" s="2"/>
      <c r="G34" s="2" t="s">
        <v>16</v>
      </c>
      <c r="H34" s="2"/>
    </row>
  </sheetData>
  <sheetProtection/>
  <mergeCells count="7">
    <mergeCell ref="A13:H13"/>
    <mergeCell ref="B21:F21"/>
    <mergeCell ref="B22:F22"/>
    <mergeCell ref="B23:F23"/>
    <mergeCell ref="B30:I30"/>
    <mergeCell ref="B29:I29"/>
    <mergeCell ref="B27:I28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TEXNIKH</cp:lastModifiedBy>
  <cp:lastPrinted>2014-09-12T08:58:23Z</cp:lastPrinted>
  <dcterms:created xsi:type="dcterms:W3CDTF">2013-08-21T19:06:52Z</dcterms:created>
  <dcterms:modified xsi:type="dcterms:W3CDTF">2015-08-25T07:42:15Z</dcterms:modified>
  <cp:category/>
  <cp:version/>
  <cp:contentType/>
  <cp:contentStatus/>
</cp:coreProperties>
</file>