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ketanidou.dty\Desktop\"/>
    </mc:Choice>
  </mc:AlternateContent>
  <bookViews>
    <workbookView xWindow="0" yWindow="0" windowWidth="28800" windowHeight="11835"/>
  </bookViews>
  <sheets>
    <sheet name="Αξιολόγηση" sheetId="1" r:id="rId1"/>
    <sheet name="Προϋπολογισμός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 l="1"/>
  <c r="F28" i="3" s="1"/>
  <c r="I5" i="1"/>
  <c r="I6" i="1"/>
  <c r="I7" i="1"/>
  <c r="I8" i="1"/>
  <c r="M8" i="1"/>
  <c r="M7" i="1"/>
  <c r="M6" i="1"/>
  <c r="M5" i="1"/>
  <c r="M4" i="1"/>
  <c r="I4" i="1"/>
  <c r="N5" i="1" l="1"/>
  <c r="N9" i="1"/>
  <c r="G5" i="1"/>
  <c r="J5" i="1" s="1"/>
  <c r="G9" i="1"/>
  <c r="J9" i="1" s="1"/>
  <c r="G10" i="1"/>
  <c r="J10" i="1" s="1"/>
  <c r="N10" i="1" s="1"/>
  <c r="G11" i="1"/>
  <c r="J11" i="1" s="1"/>
  <c r="N11" i="1" s="1"/>
  <c r="G12" i="1"/>
  <c r="J12" i="1" s="1"/>
  <c r="N12" i="1" s="1"/>
  <c r="G13" i="1"/>
  <c r="J13" i="1" s="1"/>
  <c r="N13" i="1" s="1"/>
  <c r="G14" i="1"/>
  <c r="J14" i="1" s="1"/>
  <c r="N14" i="1" s="1"/>
  <c r="G15" i="1"/>
  <c r="J15" i="1" s="1"/>
  <c r="N15" i="1" s="1"/>
  <c r="G16" i="1"/>
  <c r="J16" i="1" s="1"/>
  <c r="N16" i="1" s="1"/>
  <c r="G17" i="1"/>
  <c r="J17" i="1" s="1"/>
  <c r="N17" i="1" s="1"/>
  <c r="G18" i="1"/>
  <c r="J18" i="1" s="1"/>
  <c r="N18" i="1" s="1"/>
  <c r="G19" i="1"/>
  <c r="J19" i="1" s="1"/>
  <c r="N19" i="1" s="1"/>
  <c r="G20" i="1"/>
  <c r="J20" i="1" s="1"/>
  <c r="N20" i="1" s="1"/>
  <c r="G21" i="1"/>
  <c r="J21" i="1" s="1"/>
  <c r="N21" i="1" s="1"/>
  <c r="G22" i="1"/>
  <c r="J22" i="1" s="1"/>
  <c r="N22" i="1" s="1"/>
  <c r="G23" i="1"/>
  <c r="J23" i="1" s="1"/>
  <c r="N23" i="1" s="1"/>
  <c r="G24" i="1"/>
  <c r="J24" i="1" s="1"/>
  <c r="N24" i="1" s="1"/>
  <c r="G6" i="1"/>
  <c r="J6" i="1" s="1"/>
  <c r="N6" i="1" s="1"/>
  <c r="G7" i="1"/>
  <c r="J7" i="1" s="1"/>
  <c r="N7" i="1" s="1"/>
  <c r="G8" i="1"/>
  <c r="J8" i="1" s="1"/>
  <c r="N8" i="1" s="1"/>
  <c r="G25" i="1"/>
  <c r="J25" i="1" s="1"/>
  <c r="N25" i="1" s="1"/>
  <c r="G4" i="1"/>
  <c r="J4" i="1" s="1"/>
  <c r="N4" i="1" s="1"/>
  <c r="N26" i="1" l="1"/>
  <c r="G26" i="1"/>
  <c r="G27" i="1" s="1"/>
  <c r="G28" i="1" s="1"/>
</calcChain>
</file>

<file path=xl/sharedStrings.xml><?xml version="1.0" encoding="utf-8"?>
<sst xmlns="http://schemas.openxmlformats.org/spreadsheetml/2006/main" count="119" uniqueCount="51">
  <si>
    <t>Α/Α</t>
  </si>
  <si>
    <t>ΠΕΡΙΓΡΑΦΗ ΕΙΔΟΥΣ</t>
  </si>
  <si>
    <t>ΑΡΙΘΜ.  ΤΙΜΟΛΟΓ.</t>
  </si>
  <si>
    <t>ΕΙΔΟΣ ΜΟΝΑΔ.</t>
  </si>
  <si>
    <t>ΤΙΜΗ ΜΟΝΑΔΑΣ (Euro)</t>
  </si>
  <si>
    <t>ΤΕΜ.</t>
  </si>
  <si>
    <t xml:space="preserve">Λάμπα μεταλλικών αλογονιδίων 250W </t>
  </si>
  <si>
    <t xml:space="preserve">Λάμπα μεταλλικών αλογονιδίων 400W </t>
  </si>
  <si>
    <t>Λαμπτήρας Νατρίου 400 W</t>
  </si>
  <si>
    <t>Αστρονομικός χρονοδιακόπτης δύο εξόδων</t>
  </si>
  <si>
    <t>Ρελέ ισχύος ράγας 40A</t>
  </si>
  <si>
    <t>Ρελέ φορτίου μονοφασικό 20 Α/230 V</t>
  </si>
  <si>
    <t>ΜΕΤΡΑ</t>
  </si>
  <si>
    <t>Εκκινητής υψηλής πίεσης</t>
  </si>
  <si>
    <t>Φις αρσενικό  σούκο</t>
  </si>
  <si>
    <t>Φις θηλυκό σούκο</t>
  </si>
  <si>
    <t>Μπάλα Φ30 γάλακτος με βάση</t>
  </si>
  <si>
    <t>Προβολέας LED 100W</t>
  </si>
  <si>
    <t>Προβολέας LED 150W</t>
  </si>
  <si>
    <t>Προβολέας LED 200W</t>
  </si>
  <si>
    <t>Φωτοκύτταρο μέρας-νύχτας</t>
  </si>
  <si>
    <t xml:space="preserve">                                                                                                     Άθροισμα Δαπάνης Προμήθειας:</t>
  </si>
  <si>
    <t>ΣΥΝΟΛΟ</t>
  </si>
  <si>
    <t>Βαθμός U
(0,60 X K1 +0,40 X K2)</t>
  </si>
  <si>
    <t>Κατανα-λισκώμενη ισχύς [W]</t>
  </si>
  <si>
    <t>Κόστος ρεύματος
[€]</t>
  </si>
  <si>
    <t>Κόστος 3-ετίας
[€]</t>
  </si>
  <si>
    <t xml:space="preserve">
Βαθμός κριτηρίου Κ1: Ποιότητα [60%]</t>
  </si>
  <si>
    <t>Βαθμός κριτηρίου Κ2: Εγγύηση [40%]</t>
  </si>
  <si>
    <t xml:space="preserve">Συγκριτική τιμή προσφοράς </t>
  </si>
  <si>
    <r>
      <t>Καλώδιο ΝΥΥ 5Χ10mm</t>
    </r>
    <r>
      <rPr>
        <vertAlign val="superscript"/>
        <sz val="11"/>
        <color theme="1"/>
        <rFont val="Calibri"/>
        <family val="2"/>
        <charset val="161"/>
        <scheme val="minor"/>
      </rPr>
      <t>2</t>
    </r>
  </si>
  <si>
    <r>
      <t>Καλώδιο ΝΥΥ 3Χ2,5mm</t>
    </r>
    <r>
      <rPr>
        <vertAlign val="superscript"/>
        <sz val="12"/>
        <color theme="1"/>
        <rFont val="Calibri"/>
        <family val="2"/>
        <charset val="161"/>
        <scheme val="minor"/>
      </rPr>
      <t>2</t>
    </r>
  </si>
  <si>
    <r>
      <t>Καλώδιο εύκαμπτο 3Χ1,5 mm</t>
    </r>
    <r>
      <rPr>
        <vertAlign val="superscript"/>
        <sz val="12"/>
        <color theme="1"/>
        <rFont val="Calibri"/>
        <family val="2"/>
        <charset val="161"/>
        <scheme val="minor"/>
      </rPr>
      <t xml:space="preserve">2 </t>
    </r>
  </si>
  <si>
    <r>
      <t xml:space="preserve">                                                                                                                                 Φ.Π.Α. 24 %</t>
    </r>
    <r>
      <rPr>
        <b/>
        <sz val="12"/>
        <color theme="1"/>
        <rFont val="Calibri"/>
        <family val="2"/>
        <charset val="161"/>
        <scheme val="minor"/>
      </rPr>
      <t xml:space="preserve"> </t>
    </r>
    <r>
      <rPr>
        <sz val="12"/>
        <color theme="1"/>
        <rFont val="Calibri"/>
        <family val="2"/>
        <charset val="161"/>
        <scheme val="minor"/>
      </rPr>
      <t>:</t>
    </r>
  </si>
  <si>
    <r>
      <t xml:space="preserve">                                                    Σ Υ Ν Ο Λ Ι Κ Α   Α Π Α Ι Τ Ο Υ Μ Ε Ν Η   Δ Α Π Α Ν Η </t>
    </r>
    <r>
      <rPr>
        <b/>
        <sz val="12"/>
        <color theme="1"/>
        <rFont val="Calibri"/>
        <family val="2"/>
        <charset val="161"/>
        <scheme val="minor"/>
      </rPr>
      <t>(€)</t>
    </r>
    <r>
      <rPr>
        <sz val="12"/>
        <color theme="1"/>
        <rFont val="Calibri"/>
        <family val="2"/>
        <charset val="161"/>
        <scheme val="minor"/>
      </rPr>
      <t xml:space="preserve">:     </t>
    </r>
  </si>
  <si>
    <t>ΠΟΣΟ-ΤΗΤA</t>
  </si>
  <si>
    <t>Μετασχηματιστής φωτ. υδραργύρου 125W</t>
  </si>
  <si>
    <t>Μετασχηματιστής φωτ. υδραργύρου 250W</t>
  </si>
  <si>
    <t>ΠΡΟΫΠΟΛΟΓΙΣΜΟΣ ΠΡΟΣΦΟΡΑΣ - ΠΙΝΑΚΑΣ ΑΞΙΟΛΟΓΗΣΗΣ</t>
  </si>
  <si>
    <t>ΔΙΑΓΩΝΙΖΟΜΕΝΟΣ:</t>
  </si>
  <si>
    <t>Μπαλαντέζα καρούλι 3Χ2,5 - 50 Μέτρα</t>
  </si>
  <si>
    <t>Παρατηρήσεις:</t>
  </si>
  <si>
    <t>Για την αξιολόγηση συμπληρώνονται μόνο τα κελλιά με κόκκινα γράμματα σε πράσινο φόντο</t>
  </si>
  <si>
    <t>ΠΡΟΫΠΟΛΟΓΙΣΜΟΣ</t>
  </si>
  <si>
    <t>Λαμπτήρας LED  έως 18W τουλάχιστον 1500lm</t>
  </si>
  <si>
    <t>Λαμπτήρας LED έως 36W τουλάχιστον 3100 Lm</t>
  </si>
  <si>
    <r>
      <t>Φ.Π.Α. 24 %</t>
    </r>
    <r>
      <rPr>
        <b/>
        <sz val="12"/>
        <color theme="1"/>
        <rFont val="Calibri"/>
        <family val="2"/>
        <charset val="161"/>
        <scheme val="minor"/>
      </rPr>
      <t xml:space="preserve"> </t>
    </r>
    <r>
      <rPr>
        <sz val="12"/>
        <color theme="1"/>
        <rFont val="Calibri"/>
        <family val="2"/>
        <charset val="161"/>
        <scheme val="minor"/>
      </rPr>
      <t>:</t>
    </r>
  </si>
  <si>
    <t>Άθροισμα Δαπάνης Προμήθειας:</t>
  </si>
  <si>
    <r>
      <t xml:space="preserve">Σ Υ Ν Ο Λ Ι Κ Α   Α Π Α Ι Τ Ο Υ Μ Ε Ν Η   Δ Α Π Α Ν Η </t>
    </r>
    <r>
      <rPr>
        <b/>
        <sz val="12"/>
        <color theme="1"/>
        <rFont val="Calibri"/>
        <family val="2"/>
        <charset val="161"/>
        <scheme val="minor"/>
      </rPr>
      <t>(€)</t>
    </r>
    <r>
      <rPr>
        <sz val="12"/>
        <color theme="1"/>
        <rFont val="Calibri"/>
        <family val="2"/>
        <charset val="161"/>
        <scheme val="minor"/>
      </rPr>
      <t xml:space="preserve">:     </t>
    </r>
  </si>
  <si>
    <t>Λαμπτήρας LED έως 36W άνω των 3000 Lm</t>
  </si>
  <si>
    <t>Λαμπτήρας LED έως 18W άνω των 1600lm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</si>
</sst>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vertAlign val="superscript"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3" fontId="0" fillId="0" borderId="0" xfId="1" applyFont="1" applyBorder="1"/>
    <xf numFmtId="0" fontId="5" fillId="0" borderId="0" xfId="0" applyFont="1" applyBorder="1" applyAlignment="1">
      <alignment horizontal="right" vertical="center" wrapText="1"/>
    </xf>
    <xf numFmtId="43" fontId="0" fillId="0" borderId="10" xfId="1" applyFont="1" applyBorder="1"/>
    <xf numFmtId="0" fontId="5" fillId="0" borderId="12" xfId="0" applyFont="1" applyBorder="1" applyAlignment="1">
      <alignment vertical="center" wrapText="1"/>
    </xf>
    <xf numFmtId="0" fontId="0" fillId="0" borderId="12" xfId="0" applyBorder="1"/>
    <xf numFmtId="43" fontId="0" fillId="0" borderId="3" xfId="1" applyFont="1" applyBorder="1"/>
    <xf numFmtId="0" fontId="5" fillId="0" borderId="9" xfId="0" applyFont="1" applyBorder="1" applyAlignment="1">
      <alignment horizontal="right" vertical="center" wrapText="1"/>
    </xf>
    <xf numFmtId="0" fontId="0" fillId="0" borderId="9" xfId="0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3" fontId="6" fillId="4" borderId="6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43" fontId="0" fillId="0" borderId="14" xfId="0" applyNumberFormat="1" applyBorder="1"/>
    <xf numFmtId="164" fontId="4" fillId="5" borderId="14" xfId="0" applyNumberFormat="1" applyFont="1" applyFill="1" applyBorder="1"/>
    <xf numFmtId="43" fontId="0" fillId="0" borderId="15" xfId="0" applyNumberFormat="1" applyBorder="1"/>
    <xf numFmtId="43" fontId="0" fillId="0" borderId="16" xfId="1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43" fontId="0" fillId="0" borderId="18" xfId="0" applyNumberFormat="1" applyBorder="1"/>
    <xf numFmtId="164" fontId="4" fillId="5" borderId="18" xfId="0" applyNumberFormat="1" applyFont="1" applyFill="1" applyBorder="1"/>
    <xf numFmtId="43" fontId="0" fillId="0" borderId="19" xfId="0" applyNumberFormat="1" applyBorder="1"/>
    <xf numFmtId="43" fontId="0" fillId="0" borderId="20" xfId="1" applyFont="1" applyBorder="1"/>
    <xf numFmtId="164" fontId="0" fillId="0" borderId="17" xfId="0" applyNumberFormat="1" applyBorder="1"/>
    <xf numFmtId="164" fontId="0" fillId="0" borderId="18" xfId="0" applyNumberFormat="1" applyBorder="1"/>
    <xf numFmtId="43" fontId="0" fillId="2" borderId="19" xfId="0" applyNumberFormat="1" applyFill="1" applyBorder="1"/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164" fontId="0" fillId="0" borderId="21" xfId="0" applyNumberFormat="1" applyBorder="1"/>
    <xf numFmtId="164" fontId="0" fillId="0" borderId="22" xfId="0" applyNumberFormat="1" applyBorder="1"/>
    <xf numFmtId="43" fontId="0" fillId="0" borderId="22" xfId="0" applyNumberFormat="1" applyBorder="1"/>
    <xf numFmtId="43" fontId="0" fillId="2" borderId="23" xfId="0" applyNumberFormat="1" applyFill="1" applyBorder="1"/>
    <xf numFmtId="43" fontId="0" fillId="0" borderId="24" xfId="1" applyFont="1" applyBorder="1"/>
    <xf numFmtId="0" fontId="0" fillId="0" borderId="0" xfId="0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3" fontId="5" fillId="3" borderId="16" xfId="1" applyFont="1" applyFill="1" applyBorder="1" applyAlignment="1">
      <alignment horizontal="center" vertical="center" wrapText="1"/>
    </xf>
    <xf numFmtId="43" fontId="5" fillId="3" borderId="20" xfId="1" applyFont="1" applyFill="1" applyBorder="1" applyAlignment="1">
      <alignment horizontal="center" vertical="center" wrapText="1"/>
    </xf>
    <xf numFmtId="43" fontId="5" fillId="3" borderId="24" xfId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43" fontId="10" fillId="5" borderId="15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165" fontId="10" fillId="5" borderId="23" xfId="1" applyNumberFormat="1" applyFont="1" applyFill="1" applyBorder="1" applyAlignment="1">
      <alignment horizontal="center" vertical="center" wrapText="1"/>
    </xf>
    <xf numFmtId="43" fontId="11" fillId="5" borderId="15" xfId="1" applyFont="1" applyFill="1" applyBorder="1" applyAlignment="1">
      <alignment horizontal="center" vertical="center" wrapText="1"/>
    </xf>
    <xf numFmtId="43" fontId="11" fillId="5" borderId="19" xfId="1" applyFont="1" applyFill="1" applyBorder="1" applyAlignment="1">
      <alignment horizontal="center" vertical="center" wrapText="1"/>
    </xf>
    <xf numFmtId="165" fontId="11" fillId="5" borderId="23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4" fillId="5" borderId="13" xfId="0" applyFont="1" applyFill="1" applyBorder="1"/>
    <xf numFmtId="0" fontId="4" fillId="5" borderId="17" xfId="0" applyFont="1" applyFill="1" applyBorder="1"/>
    <xf numFmtId="43" fontId="9" fillId="4" borderId="6" xfId="1" applyFont="1" applyFill="1" applyBorder="1"/>
    <xf numFmtId="0" fontId="5" fillId="0" borderId="25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" fillId="5" borderId="0" xfId="0" applyFont="1" applyFill="1" applyBorder="1" applyAlignment="1">
      <alignment horizontal="left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3" xfId="0" applyFill="1" applyBorder="1" applyAlignment="1">
      <alignment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workbookViewId="0">
      <selection activeCell="P19" sqref="P19"/>
    </sheetView>
  </sheetViews>
  <sheetFormatPr defaultRowHeight="15" x14ac:dyDescent="0.25"/>
  <cols>
    <col min="1" max="1" width="6.7109375" style="2" customWidth="1"/>
    <col min="2" max="2" width="44.85546875" style="1" customWidth="1"/>
    <col min="3" max="3" width="10.28515625" style="2" customWidth="1"/>
    <col min="4" max="4" width="12.28515625" style="1" customWidth="1"/>
    <col min="5" max="5" width="8.85546875" style="1" customWidth="1"/>
    <col min="6" max="6" width="13.140625" style="1" customWidth="1"/>
    <col min="7" max="7" width="14.42578125" style="1" customWidth="1"/>
    <col min="8" max="8" width="11" style="1" customWidth="1"/>
    <col min="9" max="9" width="14.7109375" style="1" customWidth="1"/>
    <col min="10" max="10" width="14.28515625" style="1" customWidth="1"/>
    <col min="11" max="12" width="15.140625" style="1" customWidth="1"/>
    <col min="13" max="13" width="11.85546875" style="1" customWidth="1"/>
    <col min="14" max="14" width="16" style="3" customWidth="1"/>
    <col min="15" max="16384" width="9.140625" style="1"/>
  </cols>
  <sheetData>
    <row r="1" spans="1:14" s="41" customFormat="1" ht="28.5" customHeight="1" thickBot="1" x14ac:dyDescent="0.3">
      <c r="A1" s="72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14" s="41" customFormat="1" ht="34.5" customHeight="1" thickBot="1" x14ac:dyDescent="0.3">
      <c r="A2" s="75" t="s">
        <v>39</v>
      </c>
      <c r="B2" s="76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1:14" ht="60.75" thickBot="1" x14ac:dyDescent="0.3">
      <c r="A3" s="11" t="s">
        <v>0</v>
      </c>
      <c r="B3" s="12" t="s">
        <v>1</v>
      </c>
      <c r="C3" s="13" t="s">
        <v>2</v>
      </c>
      <c r="D3" s="13" t="s">
        <v>3</v>
      </c>
      <c r="E3" s="13" t="s">
        <v>35</v>
      </c>
      <c r="F3" s="13" t="s">
        <v>4</v>
      </c>
      <c r="G3" s="14" t="s">
        <v>22</v>
      </c>
      <c r="H3" s="42" t="s">
        <v>24</v>
      </c>
      <c r="I3" s="42" t="s">
        <v>25</v>
      </c>
      <c r="J3" s="42" t="s">
        <v>26</v>
      </c>
      <c r="K3" s="42" t="s">
        <v>27</v>
      </c>
      <c r="L3" s="42" t="s">
        <v>28</v>
      </c>
      <c r="M3" s="42" t="s">
        <v>23</v>
      </c>
      <c r="N3" s="43" t="s">
        <v>29</v>
      </c>
    </row>
    <row r="4" spans="1:14" ht="21" customHeight="1" x14ac:dyDescent="0.25">
      <c r="A4" s="16">
        <v>1</v>
      </c>
      <c r="B4" s="17" t="s">
        <v>44</v>
      </c>
      <c r="C4" s="18">
        <v>1</v>
      </c>
      <c r="D4" s="18" t="s">
        <v>5</v>
      </c>
      <c r="E4" s="18">
        <v>3850</v>
      </c>
      <c r="F4" s="52">
        <v>10</v>
      </c>
      <c r="G4" s="44">
        <f t="shared" ref="G4:G25" si="0">E4*F4</f>
        <v>38500</v>
      </c>
      <c r="H4" s="56">
        <v>18</v>
      </c>
      <c r="I4" s="19">
        <f>H4*10.5*0.15*E4</f>
        <v>109147.49999999999</v>
      </c>
      <c r="J4" s="19">
        <f>G4+I4</f>
        <v>147647.5</v>
      </c>
      <c r="K4" s="20">
        <v>120</v>
      </c>
      <c r="L4" s="20">
        <v>100</v>
      </c>
      <c r="M4" s="21">
        <f>K4*0.6+L4*0.4</f>
        <v>112</v>
      </c>
      <c r="N4" s="22">
        <f t="shared" ref="N4:N25" si="1">J4/M4</f>
        <v>1318.28125</v>
      </c>
    </row>
    <row r="5" spans="1:14" ht="15" customHeight="1" x14ac:dyDescent="0.25">
      <c r="A5" s="23">
        <v>2</v>
      </c>
      <c r="B5" s="24" t="s">
        <v>45</v>
      </c>
      <c r="C5" s="25">
        <v>2</v>
      </c>
      <c r="D5" s="25" t="s">
        <v>5</v>
      </c>
      <c r="E5" s="25">
        <v>700</v>
      </c>
      <c r="F5" s="53">
        <v>16</v>
      </c>
      <c r="G5" s="45">
        <f t="shared" si="0"/>
        <v>11200</v>
      </c>
      <c r="H5" s="57">
        <v>36</v>
      </c>
      <c r="I5" s="26">
        <f t="shared" ref="I5:I8" si="2">H5*10.5*0.15*E5</f>
        <v>39690</v>
      </c>
      <c r="J5" s="26">
        <f t="shared" ref="J5:J8" si="3">G5+I5</f>
        <v>50890</v>
      </c>
      <c r="K5" s="27">
        <v>100</v>
      </c>
      <c r="L5" s="27">
        <v>100</v>
      </c>
      <c r="M5" s="28">
        <f t="shared" ref="M5" si="4">K5*0.6+L5*0.4</f>
        <v>100</v>
      </c>
      <c r="N5" s="29">
        <f t="shared" si="1"/>
        <v>508.9</v>
      </c>
    </row>
    <row r="6" spans="1:14" ht="15.75" x14ac:dyDescent="0.25">
      <c r="A6" s="23">
        <v>3</v>
      </c>
      <c r="B6" s="24" t="s">
        <v>17</v>
      </c>
      <c r="C6" s="25">
        <v>20</v>
      </c>
      <c r="D6" s="25" t="s">
        <v>5</v>
      </c>
      <c r="E6" s="25">
        <v>10</v>
      </c>
      <c r="F6" s="53">
        <v>50</v>
      </c>
      <c r="G6" s="45">
        <f>E6*F6</f>
        <v>500</v>
      </c>
      <c r="H6" s="57">
        <v>100</v>
      </c>
      <c r="I6" s="26">
        <f t="shared" si="2"/>
        <v>1575</v>
      </c>
      <c r="J6" s="26">
        <f t="shared" si="3"/>
        <v>2075</v>
      </c>
      <c r="K6" s="27">
        <v>100</v>
      </c>
      <c r="L6" s="27">
        <v>100</v>
      </c>
      <c r="M6" s="28">
        <f>K6*0.6+L6*0.4</f>
        <v>100</v>
      </c>
      <c r="N6" s="29">
        <f t="shared" si="1"/>
        <v>20.75</v>
      </c>
    </row>
    <row r="7" spans="1:14" ht="15.75" x14ac:dyDescent="0.25">
      <c r="A7" s="23">
        <v>4</v>
      </c>
      <c r="B7" s="24" t="s">
        <v>18</v>
      </c>
      <c r="C7" s="25">
        <v>21</v>
      </c>
      <c r="D7" s="25" t="s">
        <v>5</v>
      </c>
      <c r="E7" s="25">
        <v>10</v>
      </c>
      <c r="F7" s="53">
        <v>90</v>
      </c>
      <c r="G7" s="45">
        <f>E7*F7</f>
        <v>900</v>
      </c>
      <c r="H7" s="57">
        <v>150</v>
      </c>
      <c r="I7" s="26">
        <f t="shared" si="2"/>
        <v>2362.5</v>
      </c>
      <c r="J7" s="26">
        <f t="shared" si="3"/>
        <v>3262.5</v>
      </c>
      <c r="K7" s="27">
        <v>100</v>
      </c>
      <c r="L7" s="27">
        <v>100</v>
      </c>
      <c r="M7" s="28">
        <f>K7*0.6+L7*0.4</f>
        <v>100</v>
      </c>
      <c r="N7" s="29">
        <f t="shared" si="1"/>
        <v>32.625</v>
      </c>
    </row>
    <row r="8" spans="1:14" ht="15.75" x14ac:dyDescent="0.25">
      <c r="A8" s="23">
        <v>5</v>
      </c>
      <c r="B8" s="24" t="s">
        <v>19</v>
      </c>
      <c r="C8" s="25">
        <v>22</v>
      </c>
      <c r="D8" s="25" t="s">
        <v>5</v>
      </c>
      <c r="E8" s="25">
        <v>4</v>
      </c>
      <c r="F8" s="53">
        <v>120</v>
      </c>
      <c r="G8" s="45">
        <f>E8*F8</f>
        <v>480</v>
      </c>
      <c r="H8" s="57">
        <v>200</v>
      </c>
      <c r="I8" s="26">
        <f t="shared" si="2"/>
        <v>1260</v>
      </c>
      <c r="J8" s="26">
        <f t="shared" si="3"/>
        <v>1740</v>
      </c>
      <c r="K8" s="27">
        <v>100</v>
      </c>
      <c r="L8" s="27">
        <v>100</v>
      </c>
      <c r="M8" s="28">
        <f>K8*0.6+L8*0.4</f>
        <v>100</v>
      </c>
      <c r="N8" s="29">
        <f t="shared" si="1"/>
        <v>17.399999999999999</v>
      </c>
    </row>
    <row r="9" spans="1:14" ht="15" customHeight="1" x14ac:dyDescent="0.25">
      <c r="A9" s="23">
        <v>6</v>
      </c>
      <c r="B9" s="24" t="s">
        <v>6</v>
      </c>
      <c r="C9" s="25">
        <v>4</v>
      </c>
      <c r="D9" s="25" t="s">
        <v>5</v>
      </c>
      <c r="E9" s="25">
        <v>10</v>
      </c>
      <c r="F9" s="53">
        <v>23</v>
      </c>
      <c r="G9" s="45">
        <f>E9*F9</f>
        <v>230</v>
      </c>
      <c r="H9" s="30">
        <v>0</v>
      </c>
      <c r="I9" s="31">
        <v>0</v>
      </c>
      <c r="J9" s="26">
        <f>G9</f>
        <v>230</v>
      </c>
      <c r="K9" s="31">
        <v>0</v>
      </c>
      <c r="L9" s="31">
        <v>0</v>
      </c>
      <c r="M9" s="32">
        <v>100</v>
      </c>
      <c r="N9" s="29">
        <f>J9/M9</f>
        <v>2.2999999999999998</v>
      </c>
    </row>
    <row r="10" spans="1:14" ht="15" customHeight="1" x14ac:dyDescent="0.25">
      <c r="A10" s="23">
        <v>7</v>
      </c>
      <c r="B10" s="24" t="s">
        <v>7</v>
      </c>
      <c r="C10" s="25">
        <v>5</v>
      </c>
      <c r="D10" s="25" t="s">
        <v>5</v>
      </c>
      <c r="E10" s="25">
        <v>10</v>
      </c>
      <c r="F10" s="53">
        <v>17</v>
      </c>
      <c r="G10" s="45">
        <f t="shared" si="0"/>
        <v>170</v>
      </c>
      <c r="H10" s="30">
        <v>0</v>
      </c>
      <c r="I10" s="31">
        <v>0</v>
      </c>
      <c r="J10" s="26">
        <f>G10</f>
        <v>170</v>
      </c>
      <c r="K10" s="31">
        <v>0</v>
      </c>
      <c r="L10" s="31">
        <v>0</v>
      </c>
      <c r="M10" s="32">
        <v>100</v>
      </c>
      <c r="N10" s="29">
        <f t="shared" si="1"/>
        <v>1.7</v>
      </c>
    </row>
    <row r="11" spans="1:14" ht="15" customHeight="1" x14ac:dyDescent="0.25">
      <c r="A11" s="23">
        <v>8</v>
      </c>
      <c r="B11" s="24" t="s">
        <v>8</v>
      </c>
      <c r="C11" s="25">
        <v>6</v>
      </c>
      <c r="D11" s="25" t="s">
        <v>5</v>
      </c>
      <c r="E11" s="25">
        <v>10</v>
      </c>
      <c r="F11" s="53">
        <v>17</v>
      </c>
      <c r="G11" s="45">
        <f t="shared" si="0"/>
        <v>170</v>
      </c>
      <c r="H11" s="30">
        <v>0</v>
      </c>
      <c r="I11" s="31">
        <v>0</v>
      </c>
      <c r="J11" s="26">
        <f t="shared" ref="J11:J25" si="5">G11</f>
        <v>170</v>
      </c>
      <c r="K11" s="31">
        <v>0</v>
      </c>
      <c r="L11" s="31">
        <v>0</v>
      </c>
      <c r="M11" s="32">
        <v>100</v>
      </c>
      <c r="N11" s="29">
        <f t="shared" si="1"/>
        <v>1.7</v>
      </c>
    </row>
    <row r="12" spans="1:14" ht="15.75" x14ac:dyDescent="0.25">
      <c r="A12" s="23">
        <v>9</v>
      </c>
      <c r="B12" s="24" t="s">
        <v>9</v>
      </c>
      <c r="C12" s="25">
        <v>7</v>
      </c>
      <c r="D12" s="25" t="s">
        <v>5</v>
      </c>
      <c r="E12" s="25">
        <v>2</v>
      </c>
      <c r="F12" s="53">
        <v>120</v>
      </c>
      <c r="G12" s="45">
        <f t="shared" si="0"/>
        <v>240</v>
      </c>
      <c r="H12" s="30">
        <v>0</v>
      </c>
      <c r="I12" s="31">
        <v>0</v>
      </c>
      <c r="J12" s="26">
        <f t="shared" si="5"/>
        <v>240</v>
      </c>
      <c r="K12" s="31">
        <v>0</v>
      </c>
      <c r="L12" s="31">
        <v>0</v>
      </c>
      <c r="M12" s="32">
        <v>100</v>
      </c>
      <c r="N12" s="29">
        <f t="shared" si="1"/>
        <v>2.4</v>
      </c>
    </row>
    <row r="13" spans="1:14" ht="15" customHeight="1" x14ac:dyDescent="0.25">
      <c r="A13" s="23">
        <v>10</v>
      </c>
      <c r="B13" s="24" t="s">
        <v>10</v>
      </c>
      <c r="C13" s="25">
        <v>8</v>
      </c>
      <c r="D13" s="25" t="s">
        <v>5</v>
      </c>
      <c r="E13" s="25">
        <v>10</v>
      </c>
      <c r="F13" s="53">
        <v>50</v>
      </c>
      <c r="G13" s="45">
        <f t="shared" si="0"/>
        <v>500</v>
      </c>
      <c r="H13" s="30">
        <v>0</v>
      </c>
      <c r="I13" s="31">
        <v>0</v>
      </c>
      <c r="J13" s="26">
        <f t="shared" si="5"/>
        <v>500</v>
      </c>
      <c r="K13" s="31">
        <v>0</v>
      </c>
      <c r="L13" s="31">
        <v>0</v>
      </c>
      <c r="M13" s="32">
        <v>100</v>
      </c>
      <c r="N13" s="29">
        <f t="shared" si="1"/>
        <v>5</v>
      </c>
    </row>
    <row r="14" spans="1:14" ht="15.75" customHeight="1" x14ac:dyDescent="0.25">
      <c r="A14" s="23">
        <v>11</v>
      </c>
      <c r="B14" s="24" t="s">
        <v>11</v>
      </c>
      <c r="C14" s="25">
        <v>9</v>
      </c>
      <c r="D14" s="25" t="s">
        <v>5</v>
      </c>
      <c r="E14" s="25">
        <v>5</v>
      </c>
      <c r="F14" s="53">
        <v>20</v>
      </c>
      <c r="G14" s="45">
        <f t="shared" si="0"/>
        <v>100</v>
      </c>
      <c r="H14" s="30">
        <v>0</v>
      </c>
      <c r="I14" s="31">
        <v>0</v>
      </c>
      <c r="J14" s="26">
        <f t="shared" si="5"/>
        <v>100</v>
      </c>
      <c r="K14" s="31">
        <v>0</v>
      </c>
      <c r="L14" s="31">
        <v>0</v>
      </c>
      <c r="M14" s="32">
        <v>100</v>
      </c>
      <c r="N14" s="29">
        <f t="shared" si="1"/>
        <v>1</v>
      </c>
    </row>
    <row r="15" spans="1:14" ht="15" customHeight="1" x14ac:dyDescent="0.25">
      <c r="A15" s="23">
        <v>12</v>
      </c>
      <c r="B15" s="24" t="s">
        <v>30</v>
      </c>
      <c r="C15" s="25">
        <v>10</v>
      </c>
      <c r="D15" s="25" t="s">
        <v>12</v>
      </c>
      <c r="E15" s="25">
        <v>300</v>
      </c>
      <c r="F15" s="53">
        <v>6</v>
      </c>
      <c r="G15" s="45">
        <f t="shared" si="0"/>
        <v>1800</v>
      </c>
      <c r="H15" s="30">
        <v>0</v>
      </c>
      <c r="I15" s="31">
        <v>0</v>
      </c>
      <c r="J15" s="26">
        <f t="shared" si="5"/>
        <v>1800</v>
      </c>
      <c r="K15" s="31">
        <v>0</v>
      </c>
      <c r="L15" s="31">
        <v>0</v>
      </c>
      <c r="M15" s="32">
        <v>100</v>
      </c>
      <c r="N15" s="29">
        <f t="shared" si="1"/>
        <v>18</v>
      </c>
    </row>
    <row r="16" spans="1:14" ht="15" customHeight="1" x14ac:dyDescent="0.25">
      <c r="A16" s="23">
        <v>13</v>
      </c>
      <c r="B16" s="24" t="s">
        <v>31</v>
      </c>
      <c r="C16" s="25">
        <v>11</v>
      </c>
      <c r="D16" s="25" t="s">
        <v>12</v>
      </c>
      <c r="E16" s="25">
        <v>300</v>
      </c>
      <c r="F16" s="53">
        <v>1</v>
      </c>
      <c r="G16" s="45">
        <f t="shared" si="0"/>
        <v>300</v>
      </c>
      <c r="H16" s="30">
        <v>0</v>
      </c>
      <c r="I16" s="31">
        <v>0</v>
      </c>
      <c r="J16" s="26">
        <f t="shared" si="5"/>
        <v>300</v>
      </c>
      <c r="K16" s="31">
        <v>0</v>
      </c>
      <c r="L16" s="31">
        <v>0</v>
      </c>
      <c r="M16" s="32">
        <v>100</v>
      </c>
      <c r="N16" s="29">
        <f t="shared" si="1"/>
        <v>3</v>
      </c>
    </row>
    <row r="17" spans="1:14" ht="18" x14ac:dyDescent="0.25">
      <c r="A17" s="23">
        <v>14</v>
      </c>
      <c r="B17" s="24" t="s">
        <v>32</v>
      </c>
      <c r="C17" s="25">
        <v>12</v>
      </c>
      <c r="D17" s="25" t="s">
        <v>12</v>
      </c>
      <c r="E17" s="25">
        <v>500</v>
      </c>
      <c r="F17" s="53">
        <v>0.8</v>
      </c>
      <c r="G17" s="45">
        <f t="shared" si="0"/>
        <v>400</v>
      </c>
      <c r="H17" s="30">
        <v>0</v>
      </c>
      <c r="I17" s="31">
        <v>0</v>
      </c>
      <c r="J17" s="26">
        <f t="shared" si="5"/>
        <v>400</v>
      </c>
      <c r="K17" s="31">
        <v>0</v>
      </c>
      <c r="L17" s="31">
        <v>0</v>
      </c>
      <c r="M17" s="32">
        <v>100</v>
      </c>
      <c r="N17" s="29">
        <f t="shared" si="1"/>
        <v>4</v>
      </c>
    </row>
    <row r="18" spans="1:14" ht="15" customHeight="1" x14ac:dyDescent="0.25">
      <c r="A18" s="23">
        <v>15</v>
      </c>
      <c r="B18" s="24" t="s">
        <v>13</v>
      </c>
      <c r="C18" s="25">
        <v>13</v>
      </c>
      <c r="D18" s="25" t="s">
        <v>5</v>
      </c>
      <c r="E18" s="25">
        <v>10</v>
      </c>
      <c r="F18" s="53">
        <v>7</v>
      </c>
      <c r="G18" s="45">
        <f t="shared" si="0"/>
        <v>70</v>
      </c>
      <c r="H18" s="30">
        <v>0</v>
      </c>
      <c r="I18" s="31">
        <v>0</v>
      </c>
      <c r="J18" s="26">
        <f t="shared" si="5"/>
        <v>70</v>
      </c>
      <c r="K18" s="31">
        <v>0</v>
      </c>
      <c r="L18" s="31">
        <v>0</v>
      </c>
      <c r="M18" s="32">
        <v>100</v>
      </c>
      <c r="N18" s="29">
        <f t="shared" si="1"/>
        <v>0.7</v>
      </c>
    </row>
    <row r="19" spans="1:14" ht="15.75" x14ac:dyDescent="0.25">
      <c r="A19" s="23">
        <v>16</v>
      </c>
      <c r="B19" s="24" t="s">
        <v>36</v>
      </c>
      <c r="C19" s="25">
        <v>14</v>
      </c>
      <c r="D19" s="25" t="s">
        <v>5</v>
      </c>
      <c r="E19" s="25">
        <v>10</v>
      </c>
      <c r="F19" s="53">
        <v>12</v>
      </c>
      <c r="G19" s="45">
        <f t="shared" si="0"/>
        <v>120</v>
      </c>
      <c r="H19" s="30">
        <v>0</v>
      </c>
      <c r="I19" s="31">
        <v>0</v>
      </c>
      <c r="J19" s="26">
        <f t="shared" si="5"/>
        <v>120</v>
      </c>
      <c r="K19" s="31">
        <v>0</v>
      </c>
      <c r="L19" s="31">
        <v>0</v>
      </c>
      <c r="M19" s="32">
        <v>100</v>
      </c>
      <c r="N19" s="29">
        <f t="shared" si="1"/>
        <v>1.2</v>
      </c>
    </row>
    <row r="20" spans="1:14" ht="15.75" x14ac:dyDescent="0.25">
      <c r="A20" s="23">
        <v>17</v>
      </c>
      <c r="B20" s="24" t="s">
        <v>37</v>
      </c>
      <c r="C20" s="25">
        <v>15</v>
      </c>
      <c r="D20" s="25" t="s">
        <v>5</v>
      </c>
      <c r="E20" s="25">
        <v>10</v>
      </c>
      <c r="F20" s="53">
        <v>17</v>
      </c>
      <c r="G20" s="45">
        <f t="shared" si="0"/>
        <v>170</v>
      </c>
      <c r="H20" s="30">
        <v>0</v>
      </c>
      <c r="I20" s="31">
        <v>0</v>
      </c>
      <c r="J20" s="26">
        <f t="shared" si="5"/>
        <v>170</v>
      </c>
      <c r="K20" s="31">
        <v>0</v>
      </c>
      <c r="L20" s="31">
        <v>0</v>
      </c>
      <c r="M20" s="32">
        <v>100</v>
      </c>
      <c r="N20" s="29">
        <f t="shared" si="1"/>
        <v>1.7</v>
      </c>
    </row>
    <row r="21" spans="1:14" ht="15" customHeight="1" x14ac:dyDescent="0.25">
      <c r="A21" s="23">
        <v>18</v>
      </c>
      <c r="B21" s="24" t="s">
        <v>14</v>
      </c>
      <c r="C21" s="25">
        <v>16</v>
      </c>
      <c r="D21" s="25" t="s">
        <v>5</v>
      </c>
      <c r="E21" s="25">
        <v>25</v>
      </c>
      <c r="F21" s="53">
        <v>4</v>
      </c>
      <c r="G21" s="45">
        <f t="shared" si="0"/>
        <v>100</v>
      </c>
      <c r="H21" s="30">
        <v>0</v>
      </c>
      <c r="I21" s="31">
        <v>0</v>
      </c>
      <c r="J21" s="26">
        <f t="shared" si="5"/>
        <v>100</v>
      </c>
      <c r="K21" s="31">
        <v>0</v>
      </c>
      <c r="L21" s="31">
        <v>0</v>
      </c>
      <c r="M21" s="32">
        <v>100</v>
      </c>
      <c r="N21" s="29">
        <f t="shared" si="1"/>
        <v>1</v>
      </c>
    </row>
    <row r="22" spans="1:14" ht="15" customHeight="1" x14ac:dyDescent="0.25">
      <c r="A22" s="23">
        <v>19</v>
      </c>
      <c r="B22" s="24" t="s">
        <v>15</v>
      </c>
      <c r="C22" s="25">
        <v>17</v>
      </c>
      <c r="D22" s="25" t="s">
        <v>5</v>
      </c>
      <c r="E22" s="25">
        <v>25</v>
      </c>
      <c r="F22" s="53">
        <v>5</v>
      </c>
      <c r="G22" s="45">
        <f t="shared" si="0"/>
        <v>125</v>
      </c>
      <c r="H22" s="30">
        <v>0</v>
      </c>
      <c r="I22" s="31">
        <v>0</v>
      </c>
      <c r="J22" s="26">
        <f t="shared" si="5"/>
        <v>125</v>
      </c>
      <c r="K22" s="31">
        <v>0</v>
      </c>
      <c r="L22" s="31">
        <v>0</v>
      </c>
      <c r="M22" s="32">
        <v>100</v>
      </c>
      <c r="N22" s="29">
        <f t="shared" si="1"/>
        <v>1.25</v>
      </c>
    </row>
    <row r="23" spans="1:14" ht="15.75" customHeight="1" x14ac:dyDescent="0.25">
      <c r="A23" s="23">
        <v>20</v>
      </c>
      <c r="B23" s="24" t="s">
        <v>16</v>
      </c>
      <c r="C23" s="25">
        <v>18</v>
      </c>
      <c r="D23" s="25" t="s">
        <v>5</v>
      </c>
      <c r="E23" s="25">
        <v>5</v>
      </c>
      <c r="F23" s="53">
        <v>20</v>
      </c>
      <c r="G23" s="45">
        <f t="shared" si="0"/>
        <v>100</v>
      </c>
      <c r="H23" s="30">
        <v>0</v>
      </c>
      <c r="I23" s="31">
        <v>0</v>
      </c>
      <c r="J23" s="26">
        <f t="shared" si="5"/>
        <v>100</v>
      </c>
      <c r="K23" s="31">
        <v>0</v>
      </c>
      <c r="L23" s="31">
        <v>0</v>
      </c>
      <c r="M23" s="32">
        <v>100</v>
      </c>
      <c r="N23" s="29">
        <f t="shared" si="1"/>
        <v>1</v>
      </c>
    </row>
    <row r="24" spans="1:14" ht="15.75" x14ac:dyDescent="0.25">
      <c r="A24" s="23">
        <v>21</v>
      </c>
      <c r="B24" s="24" t="s">
        <v>40</v>
      </c>
      <c r="C24" s="25">
        <v>19</v>
      </c>
      <c r="D24" s="25" t="s">
        <v>5</v>
      </c>
      <c r="E24" s="25">
        <v>3</v>
      </c>
      <c r="F24" s="53">
        <v>70</v>
      </c>
      <c r="G24" s="45">
        <f t="shared" si="0"/>
        <v>210</v>
      </c>
      <c r="H24" s="30">
        <v>0</v>
      </c>
      <c r="I24" s="31">
        <v>0</v>
      </c>
      <c r="J24" s="26">
        <f t="shared" si="5"/>
        <v>210</v>
      </c>
      <c r="K24" s="31">
        <v>0</v>
      </c>
      <c r="L24" s="31">
        <v>0</v>
      </c>
      <c r="M24" s="32">
        <v>100</v>
      </c>
      <c r="N24" s="29">
        <f t="shared" si="1"/>
        <v>2.1</v>
      </c>
    </row>
    <row r="25" spans="1:14" ht="15" customHeight="1" thickBot="1" x14ac:dyDescent="0.3">
      <c r="A25" s="33">
        <v>22</v>
      </c>
      <c r="B25" s="34" t="s">
        <v>20</v>
      </c>
      <c r="C25" s="35">
        <v>23</v>
      </c>
      <c r="D25" s="35" t="s">
        <v>5</v>
      </c>
      <c r="E25" s="35">
        <v>2</v>
      </c>
      <c r="F25" s="54">
        <v>33.305</v>
      </c>
      <c r="G25" s="46">
        <f t="shared" si="0"/>
        <v>66.61</v>
      </c>
      <c r="H25" s="36">
        <v>0</v>
      </c>
      <c r="I25" s="37">
        <v>0</v>
      </c>
      <c r="J25" s="38">
        <f t="shared" si="5"/>
        <v>66.61</v>
      </c>
      <c r="K25" s="37">
        <v>0</v>
      </c>
      <c r="L25" s="37">
        <v>0</v>
      </c>
      <c r="M25" s="39">
        <v>100</v>
      </c>
      <c r="N25" s="40">
        <f t="shared" si="1"/>
        <v>0.66610000000000003</v>
      </c>
    </row>
    <row r="26" spans="1:14" ht="19.5" thickBot="1" x14ac:dyDescent="0.35">
      <c r="A26" s="66" t="s">
        <v>21</v>
      </c>
      <c r="B26" s="67"/>
      <c r="C26" s="67"/>
      <c r="D26" s="67"/>
      <c r="E26" s="67"/>
      <c r="F26" s="67"/>
      <c r="G26" s="47">
        <f>SUM(G4:G25)</f>
        <v>56451.61</v>
      </c>
      <c r="H26" s="10"/>
      <c r="I26" s="10"/>
      <c r="J26" s="10"/>
      <c r="K26" s="10"/>
      <c r="L26" s="10"/>
      <c r="M26" s="10"/>
      <c r="N26" s="58">
        <f>SUM(N4:N25)</f>
        <v>1946.6723500000003</v>
      </c>
    </row>
    <row r="27" spans="1:14" ht="16.5" customHeight="1" thickBot="1" x14ac:dyDescent="0.3">
      <c r="A27" s="68" t="s">
        <v>33</v>
      </c>
      <c r="B27" s="69"/>
      <c r="C27" s="69"/>
      <c r="D27" s="69"/>
      <c r="E27" s="69"/>
      <c r="F27" s="69"/>
      <c r="G27" s="48">
        <f>G26*0.24</f>
        <v>13548.386399999999</v>
      </c>
      <c r="N27" s="5"/>
    </row>
    <row r="28" spans="1:14" ht="16.5" thickBot="1" x14ac:dyDescent="0.3">
      <c r="A28" s="70" t="s">
        <v>34</v>
      </c>
      <c r="B28" s="71"/>
      <c r="C28" s="71"/>
      <c r="D28" s="71"/>
      <c r="E28" s="71"/>
      <c r="F28" s="71"/>
      <c r="G28" s="15">
        <f>SUM(G26:G27)</f>
        <v>69999.996400000004</v>
      </c>
      <c r="H28" s="7"/>
      <c r="I28" s="7"/>
      <c r="J28" s="7"/>
      <c r="K28" s="7"/>
      <c r="L28" s="7"/>
      <c r="M28" s="7"/>
      <c r="N28" s="8"/>
    </row>
    <row r="30" spans="1:14" x14ac:dyDescent="0.25">
      <c r="A30" s="55" t="s">
        <v>41</v>
      </c>
    </row>
    <row r="31" spans="1:14" x14ac:dyDescent="0.25">
      <c r="A31" s="65" t="s">
        <v>42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</row>
    <row r="36" ht="16.5" customHeight="1" x14ac:dyDescent="0.25"/>
    <row r="37" ht="16.5" customHeight="1" x14ac:dyDescent="0.25"/>
  </sheetData>
  <mergeCells count="7">
    <mergeCell ref="A31:N31"/>
    <mergeCell ref="A26:F26"/>
    <mergeCell ref="A27:F27"/>
    <mergeCell ref="A28:F28"/>
    <mergeCell ref="A1:N1"/>
    <mergeCell ref="A2:B2"/>
    <mergeCell ref="C2:N2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B14" sqref="B14"/>
    </sheetView>
  </sheetViews>
  <sheetFormatPr defaultRowHeight="15" x14ac:dyDescent="0.25"/>
  <cols>
    <col min="1" max="1" width="6.7109375" style="2" customWidth="1"/>
    <col min="2" max="2" width="44.85546875" style="1" customWidth="1"/>
    <col min="3" max="3" width="10.85546875" style="1" customWidth="1"/>
    <col min="4" max="4" width="8.85546875" style="1" customWidth="1"/>
    <col min="5" max="5" width="13.140625" style="1" customWidth="1"/>
    <col min="6" max="6" width="14.42578125" style="1" customWidth="1"/>
    <col min="7" max="16384" width="9.140625" style="1"/>
  </cols>
  <sheetData>
    <row r="1" spans="1:6" ht="15.75" thickBot="1" x14ac:dyDescent="0.3"/>
    <row r="2" spans="1:6" s="41" customFormat="1" ht="28.5" customHeight="1" thickBot="1" x14ac:dyDescent="0.3">
      <c r="A2" s="72" t="s">
        <v>43</v>
      </c>
      <c r="B2" s="73"/>
      <c r="C2" s="73"/>
      <c r="D2" s="73"/>
      <c r="E2" s="73"/>
      <c r="F2" s="73"/>
    </row>
    <row r="3" spans="1:6" ht="48" thickBot="1" x14ac:dyDescent="0.3">
      <c r="A3" s="11" t="s">
        <v>0</v>
      </c>
      <c r="B3" s="12" t="s">
        <v>1</v>
      </c>
      <c r="C3" s="13" t="s">
        <v>3</v>
      </c>
      <c r="D3" s="13" t="s">
        <v>35</v>
      </c>
      <c r="E3" s="13" t="s">
        <v>4</v>
      </c>
      <c r="F3" s="14" t="s">
        <v>22</v>
      </c>
    </row>
    <row r="4" spans="1:6" ht="15.75" x14ac:dyDescent="0.25">
      <c r="A4" s="16">
        <v>1</v>
      </c>
      <c r="B4" s="17" t="s">
        <v>50</v>
      </c>
      <c r="C4" s="18" t="s">
        <v>5</v>
      </c>
      <c r="D4" s="18">
        <v>3850</v>
      </c>
      <c r="E4" s="49">
        <v>10</v>
      </c>
      <c r="F4" s="44">
        <f t="shared" ref="F4:F25" si="0">D4*E4</f>
        <v>38500</v>
      </c>
    </row>
    <row r="5" spans="1:6" ht="15" customHeight="1" x14ac:dyDescent="0.25">
      <c r="A5" s="23">
        <v>2</v>
      </c>
      <c r="B5" s="24" t="s">
        <v>49</v>
      </c>
      <c r="C5" s="25" t="s">
        <v>5</v>
      </c>
      <c r="D5" s="25">
        <v>700</v>
      </c>
      <c r="E5" s="50">
        <v>16</v>
      </c>
      <c r="F5" s="45">
        <f t="shared" si="0"/>
        <v>11200</v>
      </c>
    </row>
    <row r="6" spans="1:6" ht="15.75" x14ac:dyDescent="0.25">
      <c r="A6" s="23">
        <v>3</v>
      </c>
      <c r="B6" s="24" t="s">
        <v>17</v>
      </c>
      <c r="C6" s="25" t="s">
        <v>5</v>
      </c>
      <c r="D6" s="25">
        <v>10</v>
      </c>
      <c r="E6" s="50">
        <v>50</v>
      </c>
      <c r="F6" s="45">
        <f>D6*E6</f>
        <v>500</v>
      </c>
    </row>
    <row r="7" spans="1:6" ht="15.75" x14ac:dyDescent="0.25">
      <c r="A7" s="23">
        <v>4</v>
      </c>
      <c r="B7" s="24" t="s">
        <v>18</v>
      </c>
      <c r="C7" s="25" t="s">
        <v>5</v>
      </c>
      <c r="D7" s="25">
        <v>10</v>
      </c>
      <c r="E7" s="50">
        <v>90</v>
      </c>
      <c r="F7" s="45">
        <f>D7*E7</f>
        <v>900</v>
      </c>
    </row>
    <row r="8" spans="1:6" ht="15.75" x14ac:dyDescent="0.25">
      <c r="A8" s="23">
        <v>5</v>
      </c>
      <c r="B8" s="24" t="s">
        <v>19</v>
      </c>
      <c r="C8" s="25" t="s">
        <v>5</v>
      </c>
      <c r="D8" s="25">
        <v>4</v>
      </c>
      <c r="E8" s="50">
        <v>120</v>
      </c>
      <c r="F8" s="45">
        <f>D8*E8</f>
        <v>480</v>
      </c>
    </row>
    <row r="9" spans="1:6" ht="15" customHeight="1" x14ac:dyDescent="0.25">
      <c r="A9" s="23">
        <v>6</v>
      </c>
      <c r="B9" s="24" t="s">
        <v>6</v>
      </c>
      <c r="C9" s="25" t="s">
        <v>5</v>
      </c>
      <c r="D9" s="25">
        <v>10</v>
      </c>
      <c r="E9" s="50">
        <v>23</v>
      </c>
      <c r="F9" s="45">
        <f>D9*E9</f>
        <v>230</v>
      </c>
    </row>
    <row r="10" spans="1:6" ht="15" customHeight="1" x14ac:dyDescent="0.25">
      <c r="A10" s="23">
        <v>7</v>
      </c>
      <c r="B10" s="24" t="s">
        <v>7</v>
      </c>
      <c r="C10" s="25" t="s">
        <v>5</v>
      </c>
      <c r="D10" s="25">
        <v>10</v>
      </c>
      <c r="E10" s="50">
        <v>17</v>
      </c>
      <c r="F10" s="45">
        <f t="shared" si="0"/>
        <v>170</v>
      </c>
    </row>
    <row r="11" spans="1:6" ht="15" customHeight="1" x14ac:dyDescent="0.25">
      <c r="A11" s="23">
        <v>8</v>
      </c>
      <c r="B11" s="24" t="s">
        <v>8</v>
      </c>
      <c r="C11" s="25" t="s">
        <v>5</v>
      </c>
      <c r="D11" s="25">
        <v>10</v>
      </c>
      <c r="E11" s="50">
        <v>17</v>
      </c>
      <c r="F11" s="45">
        <f t="shared" si="0"/>
        <v>170</v>
      </c>
    </row>
    <row r="12" spans="1:6" ht="15.75" x14ac:dyDescent="0.25">
      <c r="A12" s="23">
        <v>9</v>
      </c>
      <c r="B12" s="24" t="s">
        <v>9</v>
      </c>
      <c r="C12" s="25" t="s">
        <v>5</v>
      </c>
      <c r="D12" s="25">
        <v>2</v>
      </c>
      <c r="E12" s="50">
        <v>120</v>
      </c>
      <c r="F12" s="45">
        <f t="shared" si="0"/>
        <v>240</v>
      </c>
    </row>
    <row r="13" spans="1:6" ht="15" customHeight="1" x14ac:dyDescent="0.25">
      <c r="A13" s="23">
        <v>10</v>
      </c>
      <c r="B13" s="24" t="s">
        <v>10</v>
      </c>
      <c r="C13" s="25" t="s">
        <v>5</v>
      </c>
      <c r="D13" s="25">
        <v>10</v>
      </c>
      <c r="E13" s="50">
        <v>50</v>
      </c>
      <c r="F13" s="45">
        <f t="shared" si="0"/>
        <v>500</v>
      </c>
    </row>
    <row r="14" spans="1:6" ht="15.75" customHeight="1" x14ac:dyDescent="0.25">
      <c r="A14" s="23">
        <v>11</v>
      </c>
      <c r="B14" s="24" t="s">
        <v>11</v>
      </c>
      <c r="C14" s="25" t="s">
        <v>5</v>
      </c>
      <c r="D14" s="25">
        <v>5</v>
      </c>
      <c r="E14" s="50">
        <v>20</v>
      </c>
      <c r="F14" s="45">
        <f t="shared" si="0"/>
        <v>100</v>
      </c>
    </row>
    <row r="15" spans="1:6" ht="15" customHeight="1" x14ac:dyDescent="0.25">
      <c r="A15" s="23">
        <v>12</v>
      </c>
      <c r="B15" s="24" t="s">
        <v>30</v>
      </c>
      <c r="C15" s="25" t="s">
        <v>12</v>
      </c>
      <c r="D15" s="25">
        <v>300</v>
      </c>
      <c r="E15" s="50">
        <v>6</v>
      </c>
      <c r="F15" s="45">
        <f t="shared" si="0"/>
        <v>1800</v>
      </c>
    </row>
    <row r="16" spans="1:6" ht="15" customHeight="1" x14ac:dyDescent="0.25">
      <c r="A16" s="23">
        <v>13</v>
      </c>
      <c r="B16" s="24" t="s">
        <v>31</v>
      </c>
      <c r="C16" s="25" t="s">
        <v>12</v>
      </c>
      <c r="D16" s="25">
        <v>300</v>
      </c>
      <c r="E16" s="50">
        <v>1</v>
      </c>
      <c r="F16" s="45">
        <f t="shared" si="0"/>
        <v>300</v>
      </c>
    </row>
    <row r="17" spans="1:6" ht="18" x14ac:dyDescent="0.25">
      <c r="A17" s="23">
        <v>14</v>
      </c>
      <c r="B17" s="24" t="s">
        <v>32</v>
      </c>
      <c r="C17" s="25" t="s">
        <v>12</v>
      </c>
      <c r="D17" s="25">
        <v>500</v>
      </c>
      <c r="E17" s="50">
        <v>0.8</v>
      </c>
      <c r="F17" s="45">
        <f t="shared" si="0"/>
        <v>400</v>
      </c>
    </row>
    <row r="18" spans="1:6" ht="15" customHeight="1" x14ac:dyDescent="0.25">
      <c r="A18" s="23">
        <v>15</v>
      </c>
      <c r="B18" s="24" t="s">
        <v>13</v>
      </c>
      <c r="C18" s="25" t="s">
        <v>5</v>
      </c>
      <c r="D18" s="25">
        <v>10</v>
      </c>
      <c r="E18" s="50">
        <v>7</v>
      </c>
      <c r="F18" s="45">
        <f t="shared" si="0"/>
        <v>70</v>
      </c>
    </row>
    <row r="19" spans="1:6" ht="15.75" x14ac:dyDescent="0.25">
      <c r="A19" s="23">
        <v>16</v>
      </c>
      <c r="B19" s="24" t="s">
        <v>36</v>
      </c>
      <c r="C19" s="25" t="s">
        <v>5</v>
      </c>
      <c r="D19" s="25">
        <v>10</v>
      </c>
      <c r="E19" s="50">
        <v>12</v>
      </c>
      <c r="F19" s="45">
        <f t="shared" si="0"/>
        <v>120</v>
      </c>
    </row>
    <row r="20" spans="1:6" ht="15.75" x14ac:dyDescent="0.25">
      <c r="A20" s="23">
        <v>17</v>
      </c>
      <c r="B20" s="24" t="s">
        <v>37</v>
      </c>
      <c r="C20" s="25" t="s">
        <v>5</v>
      </c>
      <c r="D20" s="25">
        <v>10</v>
      </c>
      <c r="E20" s="50">
        <v>17</v>
      </c>
      <c r="F20" s="45">
        <f t="shared" si="0"/>
        <v>170</v>
      </c>
    </row>
    <row r="21" spans="1:6" ht="15" customHeight="1" x14ac:dyDescent="0.25">
      <c r="A21" s="23">
        <v>18</v>
      </c>
      <c r="B21" s="24" t="s">
        <v>14</v>
      </c>
      <c r="C21" s="25" t="s">
        <v>5</v>
      </c>
      <c r="D21" s="25">
        <v>25</v>
      </c>
      <c r="E21" s="50">
        <v>4</v>
      </c>
      <c r="F21" s="45">
        <f t="shared" si="0"/>
        <v>100</v>
      </c>
    </row>
    <row r="22" spans="1:6" ht="15" customHeight="1" x14ac:dyDescent="0.25">
      <c r="A22" s="23">
        <v>19</v>
      </c>
      <c r="B22" s="24" t="s">
        <v>15</v>
      </c>
      <c r="C22" s="25" t="s">
        <v>5</v>
      </c>
      <c r="D22" s="25">
        <v>25</v>
      </c>
      <c r="E22" s="50">
        <v>5</v>
      </c>
      <c r="F22" s="45">
        <f t="shared" si="0"/>
        <v>125</v>
      </c>
    </row>
    <row r="23" spans="1:6" ht="15.75" customHeight="1" x14ac:dyDescent="0.25">
      <c r="A23" s="23">
        <v>20</v>
      </c>
      <c r="B23" s="24" t="s">
        <v>16</v>
      </c>
      <c r="C23" s="25" t="s">
        <v>5</v>
      </c>
      <c r="D23" s="25">
        <v>5</v>
      </c>
      <c r="E23" s="50">
        <v>20</v>
      </c>
      <c r="F23" s="45">
        <f t="shared" si="0"/>
        <v>100</v>
      </c>
    </row>
    <row r="24" spans="1:6" ht="15.75" x14ac:dyDescent="0.25">
      <c r="A24" s="23">
        <v>21</v>
      </c>
      <c r="B24" s="24" t="s">
        <v>40</v>
      </c>
      <c r="C24" s="25" t="s">
        <v>5</v>
      </c>
      <c r="D24" s="25">
        <v>3</v>
      </c>
      <c r="E24" s="50">
        <v>70</v>
      </c>
      <c r="F24" s="45">
        <f t="shared" si="0"/>
        <v>210</v>
      </c>
    </row>
    <row r="25" spans="1:6" ht="15" customHeight="1" thickBot="1" x14ac:dyDescent="0.3">
      <c r="A25" s="33">
        <v>22</v>
      </c>
      <c r="B25" s="34" t="s">
        <v>20</v>
      </c>
      <c r="C25" s="35" t="s">
        <v>5</v>
      </c>
      <c r="D25" s="35">
        <v>2</v>
      </c>
      <c r="E25" s="51">
        <v>33.305</v>
      </c>
      <c r="F25" s="46">
        <f t="shared" si="0"/>
        <v>66.61</v>
      </c>
    </row>
    <row r="26" spans="1:6" ht="16.5" customHeight="1" thickBot="1" x14ac:dyDescent="0.3">
      <c r="A26" s="62" t="s">
        <v>47</v>
      </c>
      <c r="B26" s="9"/>
      <c r="C26" s="9"/>
      <c r="D26" s="9"/>
      <c r="E26" s="59"/>
      <c r="F26" s="47">
        <f>SUM(F4:F25)</f>
        <v>56451.61</v>
      </c>
    </row>
    <row r="27" spans="1:6" ht="16.5" customHeight="1" thickBot="1" x14ac:dyDescent="0.3">
      <c r="A27" s="63" t="s">
        <v>46</v>
      </c>
      <c r="B27" s="4"/>
      <c r="C27" s="4"/>
      <c r="D27" s="4"/>
      <c r="E27" s="60"/>
      <c r="F27" s="48">
        <f>F26*0.24</f>
        <v>13548.386399999999</v>
      </c>
    </row>
    <row r="28" spans="1:6" ht="16.5" customHeight="1" thickBot="1" x14ac:dyDescent="0.3">
      <c r="A28" s="64" t="s">
        <v>48</v>
      </c>
      <c r="B28" s="6"/>
      <c r="C28" s="6"/>
      <c r="D28" s="6"/>
      <c r="E28" s="61"/>
      <c r="F28" s="15">
        <f>SUM(F26:F27)</f>
        <v>69999.996400000004</v>
      </c>
    </row>
    <row r="30" spans="1:6" x14ac:dyDescent="0.25">
      <c r="A30" s="55"/>
    </row>
    <row r="35" ht="16.5" customHeight="1" x14ac:dyDescent="0.25"/>
    <row r="36" ht="16.5" customHeight="1" x14ac:dyDescent="0.25"/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Αξιολόγηση</vt:lpstr>
      <vt:lpstr>Προϋπολογισμός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Κώστας Βαρζακάκος</dc:creator>
  <cp:lastModifiedBy>Χριστίνα Καλκετανίδου</cp:lastModifiedBy>
  <cp:lastPrinted>2017-04-11T10:59:08Z</cp:lastPrinted>
  <dcterms:created xsi:type="dcterms:W3CDTF">2017-04-08T05:09:58Z</dcterms:created>
  <dcterms:modified xsi:type="dcterms:W3CDTF">2017-04-13T08:20:07Z</dcterms:modified>
</cp:coreProperties>
</file>