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ΑΝΑΛΥΤΙΚΟΣ ΠΡΟΫΠΟΛΟΓΙΣΜΟΣ ΜΕΛ" sheetId="1" r:id="rId1"/>
    <sheet name="ΚΩΔΙΚΟΙ 2017" sheetId="2" r:id="rId2"/>
  </sheets>
  <definedNames/>
  <calcPr fullCalcOnLoad="1"/>
</workbook>
</file>

<file path=xl/sharedStrings.xml><?xml version="1.0" encoding="utf-8"?>
<sst xmlns="http://schemas.openxmlformats.org/spreadsheetml/2006/main" count="120" uniqueCount="68">
  <si>
    <t>Α/Α</t>
  </si>
  <si>
    <t>ΕΙΔΟΣ ΠΡΟΜΗΘΕΙΑΣ</t>
  </si>
  <si>
    <t>ΜΟΝΑΔΑ ΜΕΤΡΗΣΗΣ</t>
  </si>
  <si>
    <t>ΤΙΜΗ ΜΟΝΑΔΑΣ</t>
  </si>
  <si>
    <t>ΠΟΣΟΤΗΤΑ</t>
  </si>
  <si>
    <t>ΛΙΤΡΑ</t>
  </si>
  <si>
    <t>Φ.Π.Α.</t>
  </si>
  <si>
    <t xml:space="preserve"> </t>
  </si>
  <si>
    <t>ΑΝΑΛΥΤΙΚΟΣ ΠΡΟΫΠΟΛΟΓΙΣΜΟΣ ΜΕΛΕΤΗΣ</t>
  </si>
  <si>
    <t>ΝΟΜΟΣ ΛΑΚΩΝΙΑΣ</t>
  </si>
  <si>
    <t>ΔΗΜΟΣ ΣΠΑΡΤΗΣ</t>
  </si>
  <si>
    <t xml:space="preserve">Δ/ΝΣΗ ΠΕΡΙΒΑΛΛΟΝΤΟΣ </t>
  </si>
  <si>
    <t>ΠΡΟΜΗΘΕΙΑ</t>
  </si>
  <si>
    <t>ΘΕΩΡΗΘΗΚΕ</t>
  </si>
  <si>
    <t>ΒΑΧΑΒΙΩΛΟΣ ΒΑΣΙΛΕΙΟΣ</t>
  </si>
  <si>
    <t>Π.Ε. ΔΙΟΙΚΗΤΙΚΟΥ</t>
  </si>
  <si>
    <t>Ο ΣΥΝΤΑΞΑΣ</t>
  </si>
  <si>
    <t>ΠΕΡΙΓΡΑΦΗ ΕΙΔΟΥΣ</t>
  </si>
  <si>
    <t>ΤΙΜΗ ΜΟΝ</t>
  </si>
  <si>
    <t xml:space="preserve"> ΠΟΣΟΤΗΤΑ ΒΑΡ ΚΩΔ 10</t>
  </si>
  <si>
    <t xml:space="preserve">ΔΑΠΑΝΗ </t>
  </si>
  <si>
    <t>ΤΕΛΙΚΗ ΔΑΠΑΝΗ</t>
  </si>
  <si>
    <t>ΑΡΘΟΙΣΜΑ ΚΑΥΣΙΜΩΝ ΚΩΔΙΚΟΥ</t>
  </si>
  <si>
    <t>ΣΥΝΟΛΙΚΗ ΔΑΠΑΝΗ ΚΑΥΣΙΜΩΝ</t>
  </si>
  <si>
    <t xml:space="preserve">ΠΕΤΡΕΛΑΙΟ ΚΙΝΗΣΗΣ  </t>
  </si>
  <si>
    <t xml:space="preserve">ΒΕΝΖΙΝΗ ΑΜΟΛΥΒΔΗ  </t>
  </si>
  <si>
    <t xml:space="preserve">ΠΕΤΡΕΛΑΙΟ ΚΙΝΗΣΗΣ </t>
  </si>
  <si>
    <t xml:space="preserve">              ΠΡΟΫΠΟΛΟΓΙΣΜΟΣ:</t>
  </si>
  <si>
    <t>ΚΩΔΙΚΟΙ</t>
  </si>
  <si>
    <t>ΑΡΧ. ΠΡΟΥΠ</t>
  </si>
  <si>
    <t>ΠΡΟΥΠ ΛΙΠΑΝΤΙΚΩΝ</t>
  </si>
  <si>
    <t>ΠΡΟΫΠ ΚΑΥΣΙΜΩΝ</t>
  </si>
  <si>
    <t>ΥΠΟΛΟΙΠΑ</t>
  </si>
  <si>
    <t>20-6641.004</t>
  </si>
  <si>
    <t>ΤΙΤΛΟΣ ΚΩΔΙΚΟΥ</t>
  </si>
  <si>
    <t>ΣΥΝΟΛΑ</t>
  </si>
  <si>
    <t>10-6641.003</t>
  </si>
  <si>
    <t>30-6641.004</t>
  </si>
  <si>
    <t>35-6641.004</t>
  </si>
  <si>
    <t>70-6641.004</t>
  </si>
  <si>
    <t>ΠΡΟΜΗΘΕΙΑ ΚΑΥΣΙΜΩΝ &amp; ΛΙΠΑΝΤΙΚΩΝ  2017</t>
  </si>
  <si>
    <t xml:space="preserve">ΠΡΟΜΗΘΕΙΑ ΚΑΥΣΙΜΩΝ ΚΑΙ ΛΙΠΑΝΤΙΚΩΝ 2017 </t>
  </si>
  <si>
    <t>ΠΡΟΜΗΘΕΙΑ ΚΑΥΣΙΜΩΝ ΚΑΙ ΛΙΠΑΝΤΙΚΩΝ ΓΙΑ ΚΙΝΗΣΗ 
ΜΕΤΑΦΟΡΙΚΩΝ ΜΕΣΩΝ ΚΑΙ ΜΗΧΑΝΗΜΑΤΩΝ ΣΥΜΒΑΣΗΣ 2017</t>
  </si>
  <si>
    <t>ΠΡΟΜΗΘΕΙΑ ΚΑΥΣΙΜΩΝ ΚΑΙ ΛΙΠΑΝΤΙΚΩΝ ΣΥΜΒΑΣΗΣ  2017</t>
  </si>
  <si>
    <t>ΠΡΟΜΗΘΕΙΑ ΚΑΥΣΙΜΩΝ ΚΑΙ ΛΙΠΑΝΤΙΚΩΝ ΣΥΜΒΑΣΗΣ   2017</t>
  </si>
  <si>
    <t>ΚΩΔΙΚΟΣ 10-6641.003</t>
  </si>
  <si>
    <t>ΚΩΔΙΚΟΣ 20-6641.004</t>
  </si>
  <si>
    <t>ΚΩΔΙΚΟΣ 30-6641.004</t>
  </si>
  <si>
    <t>ΚΩΔΙΚΟΣ 35-6641.004</t>
  </si>
  <si>
    <t>ΚΩΔΙΚΟΣ 70-6641.004</t>
  </si>
  <si>
    <t>ΚΑΤΑΜΕΡΙΣΜΟΣ ΚΑΥΣΙΜΩΝ ΑΝΑ ΚΩΔΙΚΟ</t>
  </si>
  <si>
    <t xml:space="preserve">ΣΥΓΚΕΝΤΡΩΤΙΚΑ ΣΤΟΙΧΕΙΑ </t>
  </si>
  <si>
    <t xml:space="preserve">ΔΑΠΑΝΗ ΠΡΟ Φ.Π.Α. </t>
  </si>
  <si>
    <t xml:space="preserve">Φ.Π.Α. </t>
  </si>
  <si>
    <t xml:space="preserve">ΔΑΠΑΝΗ ΜΕ Φ.Π.Α. </t>
  </si>
  <si>
    <t xml:space="preserve">ΒΕΝΖΙΝΗ ΑΜΟΛΥΒΔΗ </t>
  </si>
  <si>
    <t>ΠΟΣΟΤΗΤΕΣ ΚΑΥΣΙΜΩΝ</t>
  </si>
  <si>
    <t>ΠΕΤΡΕΛΑΙΟ ΚΙΝΗΣΗΣ</t>
  </si>
  <si>
    <t>ΒΕΝΖΙΝΗ ΑΜΟΛΥΒΔΗ</t>
  </si>
  <si>
    <t>ΔΑΠΑΝΗ ΠΡΙΝ ΦΠΑ</t>
  </si>
  <si>
    <t>ΦΠΑ</t>
  </si>
  <si>
    <t>ΔΑΠΑΝΗ ΜΕ ΦΠΑ</t>
  </si>
  <si>
    <t>Ο ΠΡΟΪΣΤΑΜΕΝΟΣ</t>
  </si>
  <si>
    <t>ΣΠΑΡΤΗ:28/4/2017</t>
  </si>
  <si>
    <t>ΣΠΑΡΤΗ: 28/4/2017</t>
  </si>
  <si>
    <t>ΚΑΥΣΙΜΩΝ  ΤΟΥ ΔΗΜΟΥ ΣΠΑΡΤΗΣ</t>
  </si>
  <si>
    <r>
      <t xml:space="preserve">              ΑΡ. ΜΕΛΕΤΗΣ:         3  /2017   </t>
    </r>
    <r>
      <rPr>
        <sz val="10"/>
        <rFont val="Arial"/>
        <family val="0"/>
      </rPr>
      <t xml:space="preserve"> </t>
    </r>
  </si>
  <si>
    <t>ΚΑΛΚΕΤΑΝΙΔΟΥ ΧΡΙΣΤΙΝΑ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</si>
</sst>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"/>
    <numFmt numFmtId="167" formatCode="0.000"/>
    <numFmt numFmtId="168" formatCode="#,##0.000\ _€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#,##0.00;[Red]#,##0.00"/>
    <numFmt numFmtId="174" formatCode="&quot;Ναι&quot;;&quot;Ναι&quot;;&quot;Όχι&quot;"/>
    <numFmt numFmtId="175" formatCode="&quot;Ενεργό&quot;;&quot;Ενεργό&quot;;&quot;Ανενεργό&quot;"/>
    <numFmt numFmtId="176" formatCode="0.0"/>
    <numFmt numFmtId="177" formatCode="[$-408]dddd\,\ d\ mmmm\ yyyy"/>
    <numFmt numFmtId="178" formatCode="[$-408]h:mm:ss\ AM/PM"/>
    <numFmt numFmtId="179" formatCode="#,##0.0"/>
    <numFmt numFmtId="180" formatCode="0.0000"/>
    <numFmt numFmtId="181" formatCode="_-* #,##0.000\ _€_-;\-* #,##0.000\ _€_-;_-* &quot;-&quot;??\ _€_-;_-@_-"/>
    <numFmt numFmtId="182" formatCode="_-* #,##0.0\ &quot;€&quot;_-;\-* #,##0.0\ &quot;€&quot;_-;_-* &quot;-&quot;??\ &quot;€&quot;_-;_-@_-"/>
    <numFmt numFmtId="183" formatCode="_-* #,##0.000\ &quot;€&quot;_-;\-* #,##0.000\ &quot;€&quot;_-;_-* &quot;-&quot;??\ &quot;€&quot;_-;_-@_-"/>
    <numFmt numFmtId="184" formatCode="#,##0.0000\ &quot;€&quot;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1" applyNumberFormat="0" applyAlignment="0" applyProtection="0"/>
    <xf numFmtId="0" fontId="15" fillId="13" borderId="2" applyNumberForma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9" borderId="1" applyNumberFormat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65" fontId="7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18" borderId="1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8" borderId="10" xfId="0" applyFont="1" applyFill="1" applyBorder="1" applyAlignment="1">
      <alignment/>
    </xf>
    <xf numFmtId="164" fontId="0" fillId="8" borderId="10" xfId="0" applyNumberFormat="1" applyFill="1" applyBorder="1" applyAlignment="1">
      <alignment/>
    </xf>
    <xf numFmtId="164" fontId="29" fillId="8" borderId="1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/>
    </xf>
    <xf numFmtId="164" fontId="7" fillId="0" borderId="0" xfId="33" applyNumberFormat="1" applyFont="1" applyBorder="1" applyAlignment="1">
      <alignment/>
    </xf>
    <xf numFmtId="0" fontId="30" fillId="0" borderId="0" xfId="0" applyFont="1" applyBorder="1" applyAlignment="1">
      <alignment wrapText="1"/>
    </xf>
    <xf numFmtId="0" fontId="0" fillId="19" borderId="10" xfId="0" applyFont="1" applyFill="1" applyBorder="1" applyAlignment="1">
      <alignment wrapText="1"/>
    </xf>
    <xf numFmtId="164" fontId="0" fillId="19" borderId="10" xfId="0" applyNumberFormat="1" applyFill="1" applyBorder="1" applyAlignment="1">
      <alignment/>
    </xf>
    <xf numFmtId="0" fontId="0" fillId="19" borderId="10" xfId="0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167" fontId="0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4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/>
    </xf>
    <xf numFmtId="0" fontId="7" fillId="0" borderId="18" xfId="0" applyFont="1" applyBorder="1" applyAlignment="1">
      <alignment wrapText="1"/>
    </xf>
    <xf numFmtId="164" fontId="7" fillId="0" borderId="19" xfId="0" applyNumberFormat="1" applyFont="1" applyBorder="1" applyAlignment="1">
      <alignment/>
    </xf>
    <xf numFmtId="164" fontId="7" fillId="18" borderId="2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167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164" fontId="7" fillId="0" borderId="0" xfId="0" applyNumberFormat="1" applyFont="1" applyFill="1" applyAlignment="1">
      <alignment horizontal="justify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/>
    </xf>
    <xf numFmtId="164" fontId="7" fillId="0" borderId="0" xfId="33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7" fillId="18" borderId="24" xfId="0" applyNumberFormat="1" applyFont="1" applyFill="1" applyBorder="1" applyAlignment="1">
      <alignment horizontal="center"/>
    </xf>
    <xf numFmtId="2" fontId="7" fillId="18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2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9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1.00390625" style="0" customWidth="1"/>
    <col min="4" max="4" width="14.57421875" style="0" customWidth="1"/>
    <col min="5" max="5" width="14.7109375" style="0" customWidth="1"/>
    <col min="6" max="6" width="16.421875" style="0" customWidth="1"/>
    <col min="7" max="7" width="15.00390625" style="0" customWidth="1"/>
    <col min="8" max="8" width="16.00390625" style="0" customWidth="1"/>
    <col min="9" max="9" width="14.421875" style="0" customWidth="1"/>
    <col min="10" max="10" width="12.421875" style="0" customWidth="1"/>
    <col min="11" max="11" width="14.00390625" style="0" customWidth="1"/>
    <col min="12" max="12" width="13.57421875" style="0" customWidth="1"/>
    <col min="13" max="13" width="16.8515625" style="0" customWidth="1"/>
    <col min="14" max="14" width="10.140625" style="0" bestFit="1" customWidth="1"/>
    <col min="16" max="17" width="11.7109375" style="0" bestFit="1" customWidth="1"/>
    <col min="18" max="18" width="12.28125" style="0" bestFit="1" customWidth="1"/>
    <col min="19" max="19" width="10.8515625" style="0" bestFit="1" customWidth="1"/>
  </cols>
  <sheetData>
    <row r="4" spans="6:13" ht="14.25">
      <c r="F4" s="108" t="s">
        <v>12</v>
      </c>
      <c r="G4" s="108"/>
      <c r="H4" s="108"/>
      <c r="K4" s="108"/>
      <c r="L4" s="108"/>
      <c r="M4" s="108"/>
    </row>
    <row r="5" spans="2:13" ht="15">
      <c r="B5" s="1" t="s">
        <v>9</v>
      </c>
      <c r="F5" s="109" t="s">
        <v>65</v>
      </c>
      <c r="G5" s="109"/>
      <c r="H5" s="109"/>
      <c r="K5" s="109"/>
      <c r="L5" s="109"/>
      <c r="M5" s="109"/>
    </row>
    <row r="6" spans="2:13" ht="12.75">
      <c r="B6" t="s">
        <v>10</v>
      </c>
      <c r="F6" s="109" t="s">
        <v>7</v>
      </c>
      <c r="G6" s="109"/>
      <c r="H6" s="109"/>
      <c r="K6" s="109"/>
      <c r="L6" s="109"/>
      <c r="M6" s="109"/>
    </row>
    <row r="7" spans="2:13" ht="14.25">
      <c r="B7" s="2" t="s">
        <v>11</v>
      </c>
      <c r="F7" s="109" t="s">
        <v>7</v>
      </c>
      <c r="G7" s="109"/>
      <c r="H7" s="109"/>
      <c r="K7" s="109"/>
      <c r="L7" s="109"/>
      <c r="M7" s="109"/>
    </row>
    <row r="8" ht="15">
      <c r="B8" s="1"/>
    </row>
    <row r="9" spans="2:13" ht="15">
      <c r="B9" s="1"/>
      <c r="F9" s="110" t="s">
        <v>66</v>
      </c>
      <c r="G9" s="111"/>
      <c r="H9" s="111"/>
      <c r="K9" s="110"/>
      <c r="L9" s="111"/>
      <c r="M9" s="111"/>
    </row>
    <row r="10" spans="2:13" ht="15">
      <c r="B10" s="1"/>
      <c r="F10" s="23"/>
      <c r="G10" s="24"/>
      <c r="H10" s="24"/>
      <c r="K10" s="23"/>
      <c r="L10" s="24"/>
      <c r="M10" s="24"/>
    </row>
    <row r="11" spans="2:13" ht="15">
      <c r="B11" s="1"/>
      <c r="F11" s="23" t="s">
        <v>27</v>
      </c>
      <c r="G11" s="24"/>
      <c r="H11" s="38">
        <v>74396.59</v>
      </c>
      <c r="K11" s="23"/>
      <c r="L11" s="24"/>
      <c r="M11" s="38"/>
    </row>
    <row r="12" ht="13.5" thickBot="1"/>
    <row r="13" spans="1:13" ht="16.5" thickBot="1">
      <c r="A13" s="112" t="s">
        <v>8</v>
      </c>
      <c r="B13" s="113"/>
      <c r="C13" s="113"/>
      <c r="D13" s="113"/>
      <c r="E13" s="113"/>
      <c r="F13" s="113"/>
      <c r="G13" s="113"/>
      <c r="H13" s="114"/>
      <c r="I13" s="72"/>
      <c r="J13" s="72"/>
      <c r="K13" s="72"/>
      <c r="L13" s="72"/>
      <c r="M13" s="72"/>
    </row>
    <row r="14" spans="1:13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3.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5" ht="29.25" customHeight="1">
      <c r="A16" s="6" t="s">
        <v>0</v>
      </c>
      <c r="B16" s="7" t="s">
        <v>1</v>
      </c>
      <c r="C16" s="27" t="s">
        <v>2</v>
      </c>
      <c r="D16" s="30" t="s">
        <v>3</v>
      </c>
      <c r="E16" s="31" t="s">
        <v>4</v>
      </c>
      <c r="F16" s="31" t="s">
        <v>52</v>
      </c>
      <c r="G16" s="31" t="s">
        <v>53</v>
      </c>
      <c r="H16" s="69" t="s">
        <v>54</v>
      </c>
      <c r="I16" s="53"/>
      <c r="J16" s="53"/>
      <c r="K16" s="53"/>
      <c r="L16" s="53"/>
      <c r="M16" s="53"/>
      <c r="O16" s="33"/>
    </row>
    <row r="17" spans="1:16" ht="12.75">
      <c r="A17" s="6">
        <v>1</v>
      </c>
      <c r="B17" s="7" t="s">
        <v>24</v>
      </c>
      <c r="C17" s="28" t="s">
        <v>5</v>
      </c>
      <c r="D17" s="32">
        <v>1.03</v>
      </c>
      <c r="E17" s="14">
        <v>49075</v>
      </c>
      <c r="F17" s="13">
        <f>D17*E17</f>
        <v>50547.25</v>
      </c>
      <c r="G17" s="9">
        <f>F17*0.24</f>
        <v>12131.34</v>
      </c>
      <c r="H17" s="70">
        <f>F17+G17</f>
        <v>62678.59</v>
      </c>
      <c r="I17" s="12"/>
      <c r="J17" s="15"/>
      <c r="K17" s="12"/>
      <c r="L17" s="11"/>
      <c r="M17" s="11"/>
      <c r="P17" s="17"/>
    </row>
    <row r="18" spans="1:16" ht="13.5" thickBot="1">
      <c r="A18" s="26">
        <v>2</v>
      </c>
      <c r="B18" s="25" t="s">
        <v>25</v>
      </c>
      <c r="C18" s="29" t="s">
        <v>5</v>
      </c>
      <c r="D18" s="32">
        <v>1.26</v>
      </c>
      <c r="E18" s="14">
        <v>7500</v>
      </c>
      <c r="F18" s="13">
        <f>D18*E18</f>
        <v>9450</v>
      </c>
      <c r="G18" s="9">
        <f>F18*0.24</f>
        <v>2268</v>
      </c>
      <c r="H18" s="70">
        <f>F18+G18</f>
        <v>11718</v>
      </c>
      <c r="I18" s="12"/>
      <c r="J18" s="15"/>
      <c r="K18" s="12"/>
      <c r="L18" s="11"/>
      <c r="M18" s="11"/>
      <c r="P18" s="17"/>
    </row>
    <row r="19" spans="1:16" ht="13.5" thickBot="1">
      <c r="A19" s="101" t="s">
        <v>23</v>
      </c>
      <c r="B19" s="102"/>
      <c r="C19" s="103"/>
      <c r="D19" s="106"/>
      <c r="E19" s="107"/>
      <c r="F19" s="37">
        <f>SUM(F17:F18)</f>
        <v>59997.25</v>
      </c>
      <c r="G19" s="37">
        <f>SUM(G17:G18)</f>
        <v>14399.34</v>
      </c>
      <c r="H19" s="71">
        <f>SUM(H17:H18)</f>
        <v>74396.59</v>
      </c>
      <c r="I19" s="99"/>
      <c r="J19" s="99"/>
      <c r="K19" s="80"/>
      <c r="L19" s="80"/>
      <c r="M19" s="80"/>
      <c r="P19" s="38"/>
    </row>
    <row r="20" spans="1:8" ht="12.75">
      <c r="A20" s="3"/>
      <c r="B20" s="3"/>
      <c r="C20" s="3"/>
      <c r="D20" s="3"/>
      <c r="E20" s="3"/>
      <c r="F20" s="4"/>
      <c r="G20" s="5"/>
      <c r="H20" s="5"/>
    </row>
    <row r="21" spans="1:13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4.25" customHeight="1">
      <c r="A22" s="10"/>
      <c r="B22" s="53" t="s">
        <v>63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5" ht="15.75" customHeight="1">
      <c r="A23" s="10"/>
      <c r="B23" s="53" t="s">
        <v>16</v>
      </c>
      <c r="C23" s="10"/>
      <c r="D23" s="11"/>
      <c r="E23" s="15"/>
      <c r="F23" s="11" t="s">
        <v>64</v>
      </c>
      <c r="G23" s="11"/>
      <c r="H23" s="11"/>
      <c r="I23" s="11"/>
      <c r="J23" s="15"/>
      <c r="K23" s="11"/>
      <c r="L23" s="11"/>
      <c r="M23" s="11"/>
      <c r="O23" s="17"/>
    </row>
    <row r="24" spans="1:16" ht="14.25" customHeight="1">
      <c r="A24" s="10"/>
      <c r="B24" s="53"/>
      <c r="C24" s="10"/>
      <c r="D24" s="11"/>
      <c r="E24" s="58"/>
      <c r="F24" s="11" t="s">
        <v>13</v>
      </c>
      <c r="G24" s="11"/>
      <c r="H24" s="11"/>
      <c r="I24" s="11"/>
      <c r="J24" s="58"/>
      <c r="K24" s="11"/>
      <c r="L24" s="11"/>
      <c r="M24" s="11"/>
      <c r="O24" s="17"/>
      <c r="P24" s="38"/>
    </row>
    <row r="25" spans="1:15" ht="12.75">
      <c r="A25" s="10"/>
      <c r="B25" s="53"/>
      <c r="C25" s="10"/>
      <c r="D25" s="59"/>
      <c r="E25" s="58"/>
      <c r="F25" s="11" t="s">
        <v>62</v>
      </c>
      <c r="G25" s="11"/>
      <c r="H25" s="11"/>
      <c r="I25" s="59"/>
      <c r="J25" s="58"/>
      <c r="K25" s="11"/>
      <c r="L25" s="11"/>
      <c r="M25" s="11"/>
      <c r="O25" s="17"/>
    </row>
    <row r="26" spans="1:16" ht="12.75">
      <c r="A26" s="10"/>
      <c r="B26" s="60"/>
      <c r="C26" s="10"/>
      <c r="D26" s="11"/>
      <c r="E26" s="58"/>
      <c r="F26" s="11"/>
      <c r="G26" s="11"/>
      <c r="H26" s="11"/>
      <c r="I26" s="11"/>
      <c r="J26" s="58"/>
      <c r="K26" s="11"/>
      <c r="L26" s="11"/>
      <c r="M26" s="11"/>
      <c r="O26" s="17"/>
      <c r="P26" s="38"/>
    </row>
    <row r="27" spans="1:15" ht="12.75">
      <c r="A27" s="10"/>
      <c r="B27" s="53"/>
      <c r="C27" s="10"/>
      <c r="D27" s="11"/>
      <c r="E27" s="58"/>
      <c r="F27" s="11"/>
      <c r="G27" s="11"/>
      <c r="H27" s="11"/>
      <c r="I27" s="11"/>
      <c r="J27" s="58"/>
      <c r="K27" s="11"/>
      <c r="L27" s="11"/>
      <c r="M27" s="11"/>
      <c r="O27" s="17"/>
    </row>
    <row r="28" spans="1:16" ht="12.75">
      <c r="A28" s="10"/>
      <c r="B28" s="57" t="s">
        <v>67</v>
      </c>
      <c r="C28" s="10"/>
      <c r="D28" s="11"/>
      <c r="E28" s="58"/>
      <c r="F28" s="11" t="s">
        <v>14</v>
      </c>
      <c r="G28" s="11"/>
      <c r="H28" s="11"/>
      <c r="I28" s="11"/>
      <c r="J28" s="58"/>
      <c r="K28" s="11"/>
      <c r="L28" s="11"/>
      <c r="M28" s="11"/>
      <c r="O28" s="17"/>
      <c r="P28" s="38"/>
    </row>
    <row r="29" spans="1:15" ht="12.75">
      <c r="A29" s="10"/>
      <c r="B29" s="57"/>
      <c r="C29" s="10"/>
      <c r="D29" s="11"/>
      <c r="E29" s="58"/>
      <c r="F29" s="11" t="s">
        <v>15</v>
      </c>
      <c r="G29" s="11"/>
      <c r="H29" s="11"/>
      <c r="I29" s="11"/>
      <c r="J29" s="58"/>
      <c r="K29" s="11"/>
      <c r="L29" s="11"/>
      <c r="M29" s="11"/>
      <c r="O29" s="17"/>
    </row>
    <row r="30" spans="1:15" ht="12.75">
      <c r="A30" s="10"/>
      <c r="B30" s="57"/>
      <c r="C30" s="10"/>
      <c r="D30" s="11"/>
      <c r="E30" s="58"/>
      <c r="F30" s="11"/>
      <c r="G30" s="11"/>
      <c r="H30" s="11"/>
      <c r="I30" s="11"/>
      <c r="J30" s="58"/>
      <c r="K30" s="11"/>
      <c r="L30" s="11"/>
      <c r="M30" s="11"/>
      <c r="O30" s="17"/>
    </row>
    <row r="31" spans="1:15" ht="12.75">
      <c r="A31" s="10"/>
      <c r="B31" s="57"/>
      <c r="C31" s="10"/>
      <c r="D31" s="11"/>
      <c r="E31" s="58"/>
      <c r="F31" s="11"/>
      <c r="G31" s="11"/>
      <c r="H31" s="11"/>
      <c r="I31" s="11"/>
      <c r="J31" s="58"/>
      <c r="K31" s="11"/>
      <c r="L31" s="11"/>
      <c r="M31" s="11"/>
      <c r="O31" s="17"/>
    </row>
    <row r="32" spans="1:15" ht="12.75">
      <c r="A32" s="10"/>
      <c r="B32" s="57"/>
      <c r="C32" s="10"/>
      <c r="D32" s="11"/>
      <c r="E32" s="58"/>
      <c r="F32" s="11"/>
      <c r="G32" s="11"/>
      <c r="H32" s="11"/>
      <c r="I32" s="11"/>
      <c r="J32" s="58"/>
      <c r="K32" s="11"/>
      <c r="L32" s="11"/>
      <c r="M32" s="11"/>
      <c r="O32" s="17"/>
    </row>
    <row r="33" spans="1:15" ht="12.75">
      <c r="A33" s="10"/>
      <c r="B33" s="57"/>
      <c r="C33" s="10"/>
      <c r="D33" s="11"/>
      <c r="E33" s="58"/>
      <c r="F33" s="11"/>
      <c r="G33" s="11"/>
      <c r="H33" s="11"/>
      <c r="I33" s="11"/>
      <c r="J33" s="58"/>
      <c r="K33" s="11"/>
      <c r="L33" s="11"/>
      <c r="M33" s="11"/>
      <c r="O33" s="17"/>
    </row>
    <row r="34" spans="1:15" ht="12.75">
      <c r="A34" s="10"/>
      <c r="B34" s="53"/>
      <c r="C34" s="10"/>
      <c r="D34" s="11"/>
      <c r="E34" s="58"/>
      <c r="F34" s="11"/>
      <c r="G34" s="11"/>
      <c r="H34" s="11"/>
      <c r="I34" s="11"/>
      <c r="J34" s="58"/>
      <c r="K34" s="11"/>
      <c r="L34" s="11"/>
      <c r="M34" s="11"/>
      <c r="O34" s="17"/>
    </row>
    <row r="35" spans="1:15" ht="12.75">
      <c r="A35" s="10"/>
      <c r="B35" s="53"/>
      <c r="C35" s="10"/>
      <c r="D35" s="11"/>
      <c r="E35" s="58"/>
      <c r="F35" s="11"/>
      <c r="G35" s="11"/>
      <c r="H35" s="11"/>
      <c r="I35" s="11"/>
      <c r="J35" s="58"/>
      <c r="K35" s="11"/>
      <c r="L35" s="11"/>
      <c r="M35" s="11"/>
      <c r="O35" s="17"/>
    </row>
    <row r="36" spans="1:15" ht="12.75">
      <c r="A36" s="10"/>
      <c r="B36" s="53"/>
      <c r="C36" s="10"/>
      <c r="D36" s="11"/>
      <c r="E36" s="58"/>
      <c r="F36" s="11"/>
      <c r="G36" s="11"/>
      <c r="H36" s="11"/>
      <c r="I36" s="11"/>
      <c r="J36" s="58"/>
      <c r="K36" s="11"/>
      <c r="L36" s="11"/>
      <c r="M36" s="11"/>
      <c r="O36" s="17"/>
    </row>
    <row r="37" spans="1:15" ht="28.5" customHeight="1">
      <c r="A37" s="10"/>
      <c r="B37" s="53"/>
      <c r="C37" s="10"/>
      <c r="D37" s="11"/>
      <c r="E37" s="58"/>
      <c r="F37" s="11"/>
      <c r="G37" s="11"/>
      <c r="H37" s="11"/>
      <c r="I37" s="11"/>
      <c r="J37" s="58"/>
      <c r="K37" s="11"/>
      <c r="L37" s="11"/>
      <c r="M37" s="11"/>
      <c r="O37" s="17"/>
    </row>
    <row r="38" spans="1:15" ht="18" customHeight="1">
      <c r="A38" s="10"/>
      <c r="B38" s="53"/>
      <c r="C38" s="10"/>
      <c r="D38" s="11"/>
      <c r="E38" s="58"/>
      <c r="F38" s="11"/>
      <c r="G38" s="11"/>
      <c r="H38" s="11"/>
      <c r="I38" s="11"/>
      <c r="J38" s="58"/>
      <c r="K38" s="11"/>
      <c r="L38" s="11"/>
      <c r="M38" s="11"/>
      <c r="O38" s="17"/>
    </row>
    <row r="39" spans="1:15" ht="28.5" customHeight="1">
      <c r="A39" s="10"/>
      <c r="B39" s="53"/>
      <c r="C39" s="10"/>
      <c r="D39" s="11"/>
      <c r="E39" s="58"/>
      <c r="F39" s="11"/>
      <c r="G39" s="11"/>
      <c r="H39" s="11"/>
      <c r="I39" s="11"/>
      <c r="J39" s="58"/>
      <c r="K39" s="11"/>
      <c r="L39" s="11"/>
      <c r="M39" s="11"/>
      <c r="O39" s="17"/>
    </row>
    <row r="40" spans="1:15" ht="17.25" customHeight="1">
      <c r="A40" s="10"/>
      <c r="B40" s="60"/>
      <c r="C40" s="10"/>
      <c r="D40" s="11"/>
      <c r="E40" s="58"/>
      <c r="F40" s="11"/>
      <c r="G40" s="11"/>
      <c r="H40" s="11"/>
      <c r="I40" s="11"/>
      <c r="J40" s="58"/>
      <c r="K40" s="11"/>
      <c r="L40" s="11"/>
      <c r="M40" s="11"/>
      <c r="O40" s="17"/>
    </row>
    <row r="41" spans="1:15" s="76" customFormat="1" ht="18.75" customHeight="1">
      <c r="A41" s="73"/>
      <c r="B41" s="74"/>
      <c r="C41" s="73"/>
      <c r="D41" s="36"/>
      <c r="E41" s="75"/>
      <c r="F41" s="36"/>
      <c r="G41" s="36"/>
      <c r="H41" s="36"/>
      <c r="I41" s="36"/>
      <c r="J41" s="75"/>
      <c r="K41" s="36"/>
      <c r="L41" s="36"/>
      <c r="M41" s="36"/>
      <c r="O41" s="77"/>
    </row>
    <row r="42" spans="1:16" s="76" customFormat="1" ht="12.75">
      <c r="A42" s="73"/>
      <c r="B42" s="54"/>
      <c r="C42" s="73"/>
      <c r="D42" s="36"/>
      <c r="E42" s="75"/>
      <c r="F42" s="36"/>
      <c r="G42" s="36"/>
      <c r="H42" s="36"/>
      <c r="I42" s="36"/>
      <c r="J42" s="75"/>
      <c r="K42" s="36"/>
      <c r="L42" s="36"/>
      <c r="M42" s="36"/>
      <c r="O42" s="77"/>
      <c r="P42" s="78"/>
    </row>
    <row r="43" spans="1:15" s="76" customFormat="1" ht="12.75">
      <c r="A43" s="73"/>
      <c r="B43" s="54"/>
      <c r="C43" s="73"/>
      <c r="D43" s="36"/>
      <c r="E43" s="75"/>
      <c r="F43" s="36"/>
      <c r="G43" s="36"/>
      <c r="H43" s="36"/>
      <c r="I43" s="36"/>
      <c r="J43" s="75"/>
      <c r="K43" s="36"/>
      <c r="L43" s="36"/>
      <c r="M43" s="36"/>
      <c r="O43" s="77"/>
    </row>
    <row r="44" spans="1:15" s="76" customFormat="1" ht="12.75">
      <c r="A44" s="73"/>
      <c r="B44" s="54"/>
      <c r="C44" s="73"/>
      <c r="D44" s="36"/>
      <c r="E44" s="75"/>
      <c r="F44" s="36"/>
      <c r="G44" s="36"/>
      <c r="H44" s="36"/>
      <c r="I44" s="36"/>
      <c r="J44" s="75"/>
      <c r="K44" s="36"/>
      <c r="L44" s="36"/>
      <c r="M44" s="36"/>
      <c r="O44" s="77"/>
    </row>
    <row r="45" spans="1:13" s="76" customFormat="1" ht="12.75">
      <c r="A45" s="99"/>
      <c r="B45" s="99"/>
      <c r="C45" s="99"/>
      <c r="D45" s="100"/>
      <c r="E45" s="100"/>
      <c r="F45" s="79"/>
      <c r="G45" s="79"/>
      <c r="H45" s="36"/>
      <c r="I45" s="99"/>
      <c r="J45" s="99"/>
      <c r="K45" s="80"/>
      <c r="L45" s="80"/>
      <c r="M45" s="36"/>
    </row>
    <row r="46" spans="1:13" s="76" customFormat="1" ht="12.75">
      <c r="A46" s="73"/>
      <c r="B46" s="73"/>
      <c r="C46" s="73"/>
      <c r="D46" s="73"/>
      <c r="E46" s="73"/>
      <c r="F46" s="36"/>
      <c r="G46" s="36"/>
      <c r="H46" s="36"/>
      <c r="I46" s="73"/>
      <c r="J46" s="73"/>
      <c r="K46" s="81"/>
      <c r="L46" s="81"/>
      <c r="M46" s="81"/>
    </row>
    <row r="47" spans="1:13" s="76" customFormat="1" ht="12.75">
      <c r="A47" s="73"/>
      <c r="B47" s="73"/>
      <c r="C47" s="73"/>
      <c r="D47" s="73"/>
      <c r="E47" s="73"/>
      <c r="F47" s="82"/>
      <c r="G47" s="36"/>
      <c r="H47" s="36"/>
      <c r="I47" s="73"/>
      <c r="J47" s="73"/>
      <c r="K47" s="81"/>
      <c r="L47" s="81"/>
      <c r="M47" s="81"/>
    </row>
    <row r="48" spans="1:13" s="76" customFormat="1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20" s="76" customFormat="1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P49" s="83"/>
      <c r="Q49" s="83"/>
      <c r="R49" s="83"/>
      <c r="S49" s="83"/>
      <c r="T49" s="81"/>
    </row>
    <row r="50" spans="1:20" s="76" customFormat="1" ht="12.75">
      <c r="A50" s="7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P50" s="54"/>
      <c r="Q50" s="84"/>
      <c r="R50" s="84"/>
      <c r="S50" s="84"/>
      <c r="T50" s="81"/>
    </row>
    <row r="51" spans="1:20" s="76" customFormat="1" ht="12.75">
      <c r="A51" s="73"/>
      <c r="B51" s="54"/>
      <c r="C51" s="73"/>
      <c r="D51" s="82"/>
      <c r="E51" s="85"/>
      <c r="F51" s="36"/>
      <c r="G51" s="36"/>
      <c r="H51" s="36"/>
      <c r="I51" s="82"/>
      <c r="J51" s="85"/>
      <c r="K51" s="36"/>
      <c r="L51" s="36"/>
      <c r="M51" s="36"/>
      <c r="N51" s="77"/>
      <c r="P51" s="86"/>
      <c r="Q51" s="84"/>
      <c r="R51" s="84"/>
      <c r="S51" s="84"/>
      <c r="T51" s="81"/>
    </row>
    <row r="52" spans="1:20" s="76" customFormat="1" ht="12.75">
      <c r="A52" s="73"/>
      <c r="B52" s="54"/>
      <c r="C52" s="73"/>
      <c r="D52" s="82"/>
      <c r="E52" s="85"/>
      <c r="F52" s="36"/>
      <c r="G52" s="36"/>
      <c r="H52" s="36"/>
      <c r="I52" s="82"/>
      <c r="J52" s="85"/>
      <c r="K52" s="36"/>
      <c r="L52" s="36"/>
      <c r="M52" s="36"/>
      <c r="N52" s="77"/>
      <c r="P52" s="81"/>
      <c r="Q52" s="81"/>
      <c r="R52" s="81"/>
      <c r="S52" s="81"/>
      <c r="T52" s="81"/>
    </row>
    <row r="53" spans="1:20" s="76" customFormat="1" ht="12.75">
      <c r="A53" s="99"/>
      <c r="B53" s="99"/>
      <c r="C53" s="99"/>
      <c r="D53" s="99"/>
      <c r="E53" s="99"/>
      <c r="F53" s="80"/>
      <c r="G53" s="80"/>
      <c r="H53" s="36"/>
      <c r="I53" s="99"/>
      <c r="J53" s="99"/>
      <c r="K53" s="80"/>
      <c r="L53" s="80"/>
      <c r="M53" s="36"/>
      <c r="P53" s="81"/>
      <c r="Q53" s="81"/>
      <c r="R53" s="81"/>
      <c r="S53" s="81"/>
      <c r="T53" s="81"/>
    </row>
    <row r="54" spans="1:20" s="76" customFormat="1" ht="12.75">
      <c r="A54" s="34"/>
      <c r="B54" s="34"/>
      <c r="C54" s="34"/>
      <c r="D54" s="34"/>
      <c r="E54" s="34"/>
      <c r="F54" s="35"/>
      <c r="G54" s="35"/>
      <c r="H54" s="36"/>
      <c r="I54" s="34"/>
      <c r="J54" s="34"/>
      <c r="K54" s="35"/>
      <c r="L54" s="35"/>
      <c r="M54" s="36"/>
      <c r="P54" s="81"/>
      <c r="Q54" s="81"/>
      <c r="R54" s="81"/>
      <c r="S54" s="81"/>
      <c r="T54" s="81"/>
    </row>
    <row r="55" spans="1:20" s="76" customFormat="1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81"/>
      <c r="L55" s="84"/>
      <c r="M55" s="81"/>
      <c r="P55" s="81"/>
      <c r="Q55" s="81"/>
      <c r="R55" s="81"/>
      <c r="S55" s="81"/>
      <c r="T55" s="81"/>
    </row>
    <row r="56" spans="1:20" s="76" customFormat="1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P56" s="81"/>
      <c r="Q56" s="81"/>
      <c r="R56" s="81"/>
      <c r="S56" s="81"/>
      <c r="T56" s="81"/>
    </row>
    <row r="57" spans="1:20" s="76" customFormat="1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P57" s="83"/>
      <c r="Q57" s="83"/>
      <c r="R57" s="83"/>
      <c r="S57" s="83"/>
      <c r="T57" s="81"/>
    </row>
    <row r="58" spans="1:20" s="76" customFormat="1" ht="12.75">
      <c r="A58" s="7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P58" s="54"/>
      <c r="Q58" s="84"/>
      <c r="R58" s="84"/>
      <c r="S58" s="84"/>
      <c r="T58" s="81"/>
    </row>
    <row r="59" spans="1:20" s="76" customFormat="1" ht="12.75">
      <c r="A59" s="73"/>
      <c r="B59" s="54"/>
      <c r="C59" s="73"/>
      <c r="D59" s="82"/>
      <c r="E59" s="85"/>
      <c r="F59" s="36"/>
      <c r="G59" s="36"/>
      <c r="H59" s="36"/>
      <c r="I59" s="82"/>
      <c r="J59" s="85"/>
      <c r="K59" s="36"/>
      <c r="L59" s="36"/>
      <c r="M59" s="36"/>
      <c r="N59" s="77"/>
      <c r="P59" s="86"/>
      <c r="Q59" s="84"/>
      <c r="R59" s="84"/>
      <c r="S59" s="84"/>
      <c r="T59" s="81"/>
    </row>
    <row r="60" spans="1:20" s="76" customFormat="1" ht="12.75">
      <c r="A60" s="73"/>
      <c r="B60" s="54"/>
      <c r="C60" s="73"/>
      <c r="D60" s="82"/>
      <c r="E60" s="85"/>
      <c r="F60" s="36"/>
      <c r="G60" s="36"/>
      <c r="H60" s="36"/>
      <c r="I60" s="82"/>
      <c r="J60" s="85"/>
      <c r="K60" s="36"/>
      <c r="L60" s="36"/>
      <c r="M60" s="36"/>
      <c r="N60" s="77"/>
      <c r="P60" s="81"/>
      <c r="Q60" s="81"/>
      <c r="R60" s="81"/>
      <c r="S60" s="81"/>
      <c r="T60" s="81"/>
    </row>
    <row r="61" spans="1:13" s="76" customFormat="1" ht="12.75">
      <c r="A61" s="99"/>
      <c r="B61" s="99"/>
      <c r="C61" s="99"/>
      <c r="D61" s="115"/>
      <c r="E61" s="115"/>
      <c r="F61" s="36"/>
      <c r="G61" s="36"/>
      <c r="H61" s="36"/>
      <c r="I61" s="115"/>
      <c r="J61" s="115"/>
      <c r="K61" s="36"/>
      <c r="L61" s="36"/>
      <c r="M61" s="36"/>
    </row>
    <row r="62" spans="1:13" s="76" customFormat="1" ht="12.75">
      <c r="A62" s="73"/>
      <c r="B62" s="73"/>
      <c r="C62" s="73"/>
      <c r="D62" s="82"/>
      <c r="E62" s="85"/>
      <c r="F62" s="36"/>
      <c r="G62" s="36"/>
      <c r="H62" s="36"/>
      <c r="I62" s="73"/>
      <c r="J62" s="73"/>
      <c r="K62" s="81"/>
      <c r="L62" s="81"/>
      <c r="M62" s="81"/>
    </row>
    <row r="63" spans="1:13" s="76" customFormat="1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3" s="76" customFormat="1" ht="12.75">
      <c r="A64" s="7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6" s="76" customFormat="1" ht="12.75">
      <c r="A65" s="73"/>
      <c r="B65" s="54"/>
      <c r="C65" s="73"/>
      <c r="D65" s="36"/>
      <c r="E65" s="75"/>
      <c r="F65" s="36"/>
      <c r="G65" s="36"/>
      <c r="H65" s="36"/>
      <c r="I65" s="36"/>
      <c r="J65" s="75"/>
      <c r="K65" s="36"/>
      <c r="L65" s="36"/>
      <c r="M65" s="36"/>
      <c r="N65" s="87"/>
      <c r="P65" s="78" t="s">
        <v>7</v>
      </c>
    </row>
    <row r="66" spans="1:14" s="76" customFormat="1" ht="12.75">
      <c r="A66" s="73"/>
      <c r="B66" s="54"/>
      <c r="C66" s="73"/>
      <c r="D66" s="36"/>
      <c r="E66" s="75"/>
      <c r="F66" s="36"/>
      <c r="G66" s="36"/>
      <c r="H66" s="36"/>
      <c r="I66" s="36"/>
      <c r="J66" s="75"/>
      <c r="K66" s="36"/>
      <c r="L66" s="36"/>
      <c r="M66" s="36"/>
      <c r="N66" s="87"/>
    </row>
    <row r="67" spans="1:13" s="76" customFormat="1" ht="12.75">
      <c r="A67" s="99"/>
      <c r="B67" s="99"/>
      <c r="C67" s="99"/>
      <c r="D67" s="99"/>
      <c r="E67" s="99"/>
      <c r="F67" s="36"/>
      <c r="G67" s="36"/>
      <c r="H67" s="36"/>
      <c r="I67" s="99"/>
      <c r="J67" s="99"/>
      <c r="K67" s="36"/>
      <c r="L67" s="36"/>
      <c r="M67" s="36"/>
    </row>
    <row r="68" spans="1:13" s="76" customFormat="1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81"/>
      <c r="L68" s="81"/>
      <c r="M68" s="81"/>
    </row>
    <row r="69" spans="1:13" s="76" customFormat="1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81"/>
      <c r="L69" s="81"/>
      <c r="M69" s="81"/>
    </row>
    <row r="70" spans="1:13" s="76" customFormat="1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s="76" customFormat="1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6" s="76" customFormat="1" ht="12.75">
      <c r="A72" s="7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P72" s="78"/>
    </row>
    <row r="73" spans="1:14" s="76" customFormat="1" ht="12.75">
      <c r="A73" s="73"/>
      <c r="B73" s="54"/>
      <c r="C73" s="73"/>
      <c r="D73" s="88"/>
      <c r="E73" s="85"/>
      <c r="F73" s="36"/>
      <c r="G73" s="36"/>
      <c r="H73" s="36"/>
      <c r="I73" s="88"/>
      <c r="J73" s="85"/>
      <c r="K73" s="36"/>
      <c r="L73" s="36"/>
      <c r="M73" s="36"/>
      <c r="N73" s="77"/>
    </row>
    <row r="74" spans="1:16" s="76" customFormat="1" ht="12.75">
      <c r="A74" s="99"/>
      <c r="B74" s="99"/>
      <c r="C74" s="99"/>
      <c r="D74" s="99"/>
      <c r="E74" s="99"/>
      <c r="F74" s="36"/>
      <c r="G74" s="36"/>
      <c r="H74" s="36"/>
      <c r="I74" s="99"/>
      <c r="J74" s="99"/>
      <c r="K74" s="36"/>
      <c r="L74" s="36"/>
      <c r="M74" s="36"/>
      <c r="P74" s="78" t="s">
        <v>7</v>
      </c>
    </row>
    <row r="75" spans="1:13" s="76" customFormat="1" ht="12.75">
      <c r="A75" s="73"/>
      <c r="B75" s="73"/>
      <c r="C75" s="73"/>
      <c r="D75" s="73"/>
      <c r="E75" s="73"/>
      <c r="F75" s="36"/>
      <c r="G75" s="36"/>
      <c r="H75" s="36"/>
      <c r="I75" s="73"/>
      <c r="J75" s="73"/>
      <c r="K75" s="81"/>
      <c r="L75" s="81"/>
      <c r="M75" s="81"/>
    </row>
    <row r="76" spans="1:13" s="76" customFormat="1" ht="12.75">
      <c r="A76" s="73"/>
      <c r="B76" s="73"/>
      <c r="C76" s="73"/>
      <c r="D76" s="73"/>
      <c r="E76" s="73"/>
      <c r="F76" s="36"/>
      <c r="G76" s="36"/>
      <c r="H76" s="36"/>
      <c r="I76" s="73"/>
      <c r="J76" s="73"/>
      <c r="K76" s="81"/>
      <c r="L76" s="81"/>
      <c r="M76" s="81"/>
    </row>
    <row r="77" spans="1:13" s="76" customFormat="1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s="76" customFormat="1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s="76" customFormat="1" ht="12.75">
      <c r="A79" s="7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4" s="76" customFormat="1" ht="12.75">
      <c r="A80" s="73"/>
      <c r="B80" s="54"/>
      <c r="C80" s="73"/>
      <c r="D80" s="88"/>
      <c r="E80" s="85"/>
      <c r="F80" s="36"/>
      <c r="G80" s="36"/>
      <c r="H80" s="36"/>
      <c r="I80" s="88"/>
      <c r="J80" s="85"/>
      <c r="K80" s="36"/>
      <c r="L80" s="36"/>
      <c r="M80" s="36"/>
      <c r="N80" s="77"/>
    </row>
    <row r="81" spans="1:16" s="76" customFormat="1" ht="12.75">
      <c r="A81" s="99"/>
      <c r="B81" s="99"/>
      <c r="C81" s="99"/>
      <c r="D81" s="99"/>
      <c r="E81" s="99"/>
      <c r="F81" s="36"/>
      <c r="G81" s="36"/>
      <c r="H81" s="36"/>
      <c r="I81" s="99"/>
      <c r="J81" s="99"/>
      <c r="K81" s="36"/>
      <c r="L81" s="36"/>
      <c r="M81" s="36"/>
      <c r="P81" s="78" t="s">
        <v>7</v>
      </c>
    </row>
    <row r="82" spans="1:10" s="76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76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3" s="76" customFormat="1" ht="12.75">
      <c r="A84" s="89"/>
      <c r="B84" s="90"/>
      <c r="C84" s="89"/>
      <c r="D84" s="89"/>
      <c r="E84" s="89"/>
      <c r="F84" s="104"/>
      <c r="G84" s="104"/>
      <c r="H84" s="104"/>
      <c r="I84" s="89"/>
      <c r="J84" s="89"/>
      <c r="K84" s="104"/>
      <c r="L84" s="104"/>
      <c r="M84" s="104"/>
    </row>
    <row r="85" spans="1:13" s="76" customFormat="1" ht="12.75">
      <c r="A85" s="89"/>
      <c r="B85" s="90"/>
      <c r="C85" s="89"/>
      <c r="D85" s="89"/>
      <c r="E85" s="89"/>
      <c r="F85" s="104"/>
      <c r="G85" s="104"/>
      <c r="H85" s="104"/>
      <c r="I85" s="89"/>
      <c r="J85" s="89"/>
      <c r="K85" s="104"/>
      <c r="L85" s="104"/>
      <c r="M85" s="104"/>
    </row>
    <row r="86" spans="1:13" s="76" customFormat="1" ht="12.75">
      <c r="A86" s="89"/>
      <c r="B86" s="89"/>
      <c r="C86" s="89"/>
      <c r="D86" s="89"/>
      <c r="E86" s="89"/>
      <c r="F86" s="104"/>
      <c r="G86" s="104"/>
      <c r="H86" s="104"/>
      <c r="I86" s="89"/>
      <c r="J86" s="89"/>
      <c r="K86" s="104"/>
      <c r="L86" s="104"/>
      <c r="M86" s="104"/>
    </row>
    <row r="87" spans="1:13" s="76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s="76" customFormat="1" ht="12.75">
      <c r="A88" s="89"/>
      <c r="B88" s="9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1:13" s="76" customFormat="1" ht="12.75">
      <c r="A89" s="89"/>
      <c r="B89" s="89"/>
      <c r="C89" s="89"/>
      <c r="D89" s="89"/>
      <c r="E89" s="89"/>
      <c r="F89" s="104"/>
      <c r="G89" s="104"/>
      <c r="H89" s="104"/>
      <c r="I89" s="89"/>
      <c r="J89" s="89"/>
      <c r="K89" s="104"/>
      <c r="L89" s="104"/>
      <c r="M89" s="104"/>
    </row>
    <row r="90" spans="1:13" s="76" customFormat="1" ht="12.75">
      <c r="A90" s="89"/>
      <c r="B90" s="89"/>
      <c r="C90" s="89"/>
      <c r="D90" s="89"/>
      <c r="E90" s="89"/>
      <c r="F90" s="104"/>
      <c r="G90" s="104"/>
      <c r="H90" s="104"/>
      <c r="I90" s="89"/>
      <c r="J90" s="89"/>
      <c r="K90" s="104"/>
      <c r="L90" s="104"/>
      <c r="M90" s="104"/>
    </row>
    <row r="91" s="76" customFormat="1" ht="12.75">
      <c r="B91" s="89"/>
    </row>
    <row r="92" s="76" customFormat="1" ht="12.75">
      <c r="B92" s="91"/>
    </row>
    <row r="93" s="76" customFormat="1" ht="12.75">
      <c r="B93" s="91"/>
    </row>
    <row r="94" s="76" customFormat="1" ht="12.75">
      <c r="B94" s="92" t="s">
        <v>7</v>
      </c>
    </row>
    <row r="95" s="76" customFormat="1" ht="12.75">
      <c r="B95" s="91"/>
    </row>
    <row r="96" s="76" customFormat="1" ht="12.75">
      <c r="B96" s="91"/>
    </row>
    <row r="97" s="76" customFormat="1" ht="12.75">
      <c r="B97" s="89"/>
    </row>
    <row r="98" s="76" customFormat="1" ht="12.75">
      <c r="B98" s="89"/>
    </row>
  </sheetData>
  <sheetProtection/>
  <mergeCells count="53">
    <mergeCell ref="K90:M90"/>
    <mergeCell ref="D81:E81"/>
    <mergeCell ref="I81:J81"/>
    <mergeCell ref="K84:M84"/>
    <mergeCell ref="K85:M85"/>
    <mergeCell ref="K86:M86"/>
    <mergeCell ref="K89:M89"/>
    <mergeCell ref="K9:M9"/>
    <mergeCell ref="A15:M15"/>
    <mergeCell ref="I19:J19"/>
    <mergeCell ref="I61:J61"/>
    <mergeCell ref="I45:J45"/>
    <mergeCell ref="K4:M4"/>
    <mergeCell ref="K5:M5"/>
    <mergeCell ref="K6:M6"/>
    <mergeCell ref="K7:M7"/>
    <mergeCell ref="I67:J67"/>
    <mergeCell ref="A48:M48"/>
    <mergeCell ref="A49:M49"/>
    <mergeCell ref="A56:M56"/>
    <mergeCell ref="A57:M57"/>
    <mergeCell ref="A63:M63"/>
    <mergeCell ref="D53:E53"/>
    <mergeCell ref="D61:E61"/>
    <mergeCell ref="A61:C61"/>
    <mergeCell ref="F9:H9"/>
    <mergeCell ref="A13:H13"/>
    <mergeCell ref="A67:C67"/>
    <mergeCell ref="D67:E67"/>
    <mergeCell ref="F4:H4"/>
    <mergeCell ref="F5:H5"/>
    <mergeCell ref="F6:H6"/>
    <mergeCell ref="F7:H7"/>
    <mergeCell ref="A19:C19"/>
    <mergeCell ref="F90:H90"/>
    <mergeCell ref="F89:H89"/>
    <mergeCell ref="F86:H86"/>
    <mergeCell ref="F85:H85"/>
    <mergeCell ref="F84:H84"/>
    <mergeCell ref="A81:C81"/>
    <mergeCell ref="A21:M21"/>
    <mergeCell ref="D19:E19"/>
    <mergeCell ref="A70:M70"/>
    <mergeCell ref="A78:M78"/>
    <mergeCell ref="I53:J53"/>
    <mergeCell ref="D45:E45"/>
    <mergeCell ref="A77:M77"/>
    <mergeCell ref="A45:C45"/>
    <mergeCell ref="A53:C53"/>
    <mergeCell ref="A74:C74"/>
    <mergeCell ref="D74:E74"/>
    <mergeCell ref="I74:J74"/>
    <mergeCell ref="A71:M71"/>
  </mergeCells>
  <printOptions/>
  <pageMargins left="0.36" right="0.31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5"/>
  <sheetViews>
    <sheetView zoomScalePageLayoutView="0" workbookViewId="0" topLeftCell="A61">
      <selection activeCell="L55" sqref="L55"/>
    </sheetView>
  </sheetViews>
  <sheetFormatPr defaultColWidth="9.140625" defaultRowHeight="12.75"/>
  <cols>
    <col min="1" max="1" width="5.00390625" style="0" customWidth="1"/>
    <col min="2" max="2" width="19.140625" style="0" bestFit="1" customWidth="1"/>
    <col min="3" max="3" width="11.7109375" style="0" bestFit="1" customWidth="1"/>
    <col min="4" max="4" width="11.7109375" style="0" customWidth="1"/>
    <col min="5" max="5" width="12.8515625" style="0" customWidth="1"/>
    <col min="6" max="6" width="11.7109375" style="0" customWidth="1"/>
    <col min="7" max="7" width="16.00390625" style="0" bestFit="1" customWidth="1"/>
    <col min="8" max="8" width="11.8515625" style="0" customWidth="1"/>
    <col min="9" max="9" width="11.8515625" style="0" bestFit="1" customWidth="1"/>
    <col min="10" max="10" width="11.8515625" style="0" customWidth="1"/>
    <col min="11" max="11" width="11.8515625" style="0" bestFit="1" customWidth="1"/>
    <col min="12" max="12" width="11.8515625" style="0" customWidth="1"/>
    <col min="13" max="13" width="11.8515625" style="0" bestFit="1" customWidth="1"/>
    <col min="14" max="14" width="11.8515625" style="0" customWidth="1"/>
    <col min="15" max="15" width="11.8515625" style="0" bestFit="1" customWidth="1"/>
  </cols>
  <sheetData>
    <row r="2" spans="1:7" ht="12.75">
      <c r="A2" s="109" t="s">
        <v>50</v>
      </c>
      <c r="B2" s="109"/>
      <c r="C2" s="109"/>
      <c r="D2" s="109"/>
      <c r="E2" s="109"/>
      <c r="F2" s="109"/>
      <c r="G2" s="109"/>
    </row>
    <row r="4" spans="1:7" ht="12.75">
      <c r="A4" s="122" t="s">
        <v>45</v>
      </c>
      <c r="B4" s="123"/>
      <c r="C4" s="123"/>
      <c r="D4" s="123"/>
      <c r="E4" s="123"/>
      <c r="F4" s="123"/>
      <c r="G4" s="123"/>
    </row>
    <row r="6" spans="1:14" ht="35.25" customHeight="1">
      <c r="A6" s="18" t="s">
        <v>0</v>
      </c>
      <c r="B6" s="18" t="s">
        <v>17</v>
      </c>
      <c r="C6" s="19" t="s">
        <v>18</v>
      </c>
      <c r="D6" s="19" t="s">
        <v>19</v>
      </c>
      <c r="E6" s="19" t="s">
        <v>20</v>
      </c>
      <c r="F6" s="18" t="s">
        <v>6</v>
      </c>
      <c r="G6" s="18" t="s">
        <v>21</v>
      </c>
      <c r="J6" s="16"/>
      <c r="L6" s="16"/>
      <c r="N6" s="16"/>
    </row>
    <row r="7" spans="1:14" ht="25.5">
      <c r="A7" s="20">
        <v>1</v>
      </c>
      <c r="B7" s="7" t="s">
        <v>26</v>
      </c>
      <c r="C7" s="13">
        <v>1.03</v>
      </c>
      <c r="D7" s="67">
        <v>250</v>
      </c>
      <c r="E7" s="21">
        <f>C7*D7</f>
        <v>257.5</v>
      </c>
      <c r="F7" s="21">
        <f>E7*0.24</f>
        <v>61.8</v>
      </c>
      <c r="G7" s="21">
        <f>E7+F7</f>
        <v>319.3</v>
      </c>
      <c r="H7" s="17"/>
      <c r="J7" s="17"/>
      <c r="N7" s="17"/>
    </row>
    <row r="8" spans="1:14" ht="25.5">
      <c r="A8" s="20">
        <v>2</v>
      </c>
      <c r="B8" s="7" t="s">
        <v>55</v>
      </c>
      <c r="C8" s="13">
        <v>1.26</v>
      </c>
      <c r="D8" s="67">
        <v>2400</v>
      </c>
      <c r="E8" s="21">
        <f>C8*D8</f>
        <v>3024</v>
      </c>
      <c r="F8" s="21">
        <f>E8*0.24</f>
        <v>725.76</v>
      </c>
      <c r="G8" s="21">
        <f>E8+F8</f>
        <v>3749.76</v>
      </c>
      <c r="H8" s="17"/>
      <c r="J8" s="17"/>
      <c r="L8" s="17"/>
      <c r="N8" s="17"/>
    </row>
    <row r="9" spans="1:7" ht="12.75">
      <c r="A9" s="126" t="s">
        <v>22</v>
      </c>
      <c r="B9" s="126"/>
      <c r="C9" s="126"/>
      <c r="D9" s="126"/>
      <c r="E9" s="126"/>
      <c r="F9" s="126"/>
      <c r="G9" s="21">
        <f>SUM(G7:G8)</f>
        <v>4069.0600000000004</v>
      </c>
    </row>
    <row r="12" spans="1:7" ht="12.75">
      <c r="A12" s="122" t="s">
        <v>46</v>
      </c>
      <c r="B12" s="123"/>
      <c r="C12" s="123"/>
      <c r="D12" s="123"/>
      <c r="E12" s="123"/>
      <c r="F12" s="123"/>
      <c r="G12" s="123"/>
    </row>
    <row r="14" spans="1:7" ht="38.25">
      <c r="A14" s="18" t="s">
        <v>0</v>
      </c>
      <c r="B14" s="18" t="s">
        <v>17</v>
      </c>
      <c r="C14" s="19" t="s">
        <v>18</v>
      </c>
      <c r="D14" s="19" t="s">
        <v>19</v>
      </c>
      <c r="E14" s="19" t="s">
        <v>20</v>
      </c>
      <c r="F14" s="18" t="s">
        <v>6</v>
      </c>
      <c r="G14" s="18" t="s">
        <v>21</v>
      </c>
    </row>
    <row r="15" spans="1:7" ht="25.5">
      <c r="A15" s="20">
        <v>1</v>
      </c>
      <c r="B15" s="7" t="s">
        <v>26</v>
      </c>
      <c r="C15" s="13">
        <v>1.03</v>
      </c>
      <c r="D15" s="67">
        <v>30000</v>
      </c>
      <c r="E15" s="21">
        <f>C15*D15</f>
        <v>30900</v>
      </c>
      <c r="F15" s="21">
        <f>E15*0.24</f>
        <v>7416</v>
      </c>
      <c r="G15" s="21">
        <f>E15+F15</f>
        <v>38316</v>
      </c>
    </row>
    <row r="16" spans="1:7" ht="25.5">
      <c r="A16" s="20">
        <v>2</v>
      </c>
      <c r="B16" s="7" t="s">
        <v>55</v>
      </c>
      <c r="C16" s="13">
        <v>1.26</v>
      </c>
      <c r="D16" s="67">
        <v>1200</v>
      </c>
      <c r="E16" s="21">
        <f>C16*D16</f>
        <v>1512</v>
      </c>
      <c r="F16" s="21">
        <f>E16*0.24</f>
        <v>362.88</v>
      </c>
      <c r="G16" s="21">
        <f>E16+F16</f>
        <v>1874.88</v>
      </c>
    </row>
    <row r="17" spans="1:7" ht="12.75">
      <c r="A17" s="126" t="s">
        <v>22</v>
      </c>
      <c r="B17" s="126"/>
      <c r="C17" s="126"/>
      <c r="D17" s="126"/>
      <c r="E17" s="126"/>
      <c r="F17" s="126"/>
      <c r="G17" s="21">
        <f>SUM(G15:G16)</f>
        <v>40190.88</v>
      </c>
    </row>
    <row r="20" spans="1:7" ht="12.75">
      <c r="A20" s="122" t="s">
        <v>47</v>
      </c>
      <c r="B20" s="123"/>
      <c r="C20" s="123"/>
      <c r="D20" s="123"/>
      <c r="E20" s="123"/>
      <c r="F20" s="123"/>
      <c r="G20" s="123"/>
    </row>
    <row r="22" spans="1:7" ht="38.25">
      <c r="A22" s="18" t="s">
        <v>0</v>
      </c>
      <c r="B22" s="18" t="s">
        <v>17</v>
      </c>
      <c r="C22" s="19" t="s">
        <v>18</v>
      </c>
      <c r="D22" s="19" t="s">
        <v>19</v>
      </c>
      <c r="E22" s="19" t="s">
        <v>20</v>
      </c>
      <c r="F22" s="18" t="s">
        <v>6</v>
      </c>
      <c r="G22" s="18" t="s">
        <v>21</v>
      </c>
    </row>
    <row r="23" spans="1:7" ht="25.5">
      <c r="A23" s="20">
        <v>1</v>
      </c>
      <c r="B23" s="7" t="s">
        <v>26</v>
      </c>
      <c r="C23" s="13">
        <v>1.03</v>
      </c>
      <c r="D23" s="67">
        <v>12000</v>
      </c>
      <c r="E23" s="21">
        <f>C23*D23</f>
        <v>12360</v>
      </c>
      <c r="F23" s="21">
        <f>E23*0.24</f>
        <v>2966.4</v>
      </c>
      <c r="G23" s="21">
        <f>E23+F23</f>
        <v>15326.4</v>
      </c>
    </row>
    <row r="24" spans="1:7" ht="25.5">
      <c r="A24" s="20">
        <v>2</v>
      </c>
      <c r="B24" s="7" t="s">
        <v>55</v>
      </c>
      <c r="C24" s="13">
        <v>1.26</v>
      </c>
      <c r="D24" s="67">
        <v>500</v>
      </c>
      <c r="E24" s="21">
        <f>C24*D24</f>
        <v>630</v>
      </c>
      <c r="F24" s="21">
        <f>E24*0.24</f>
        <v>151.2</v>
      </c>
      <c r="G24" s="21">
        <f>E24+F24</f>
        <v>781.2</v>
      </c>
    </row>
    <row r="25" spans="1:7" ht="12.75">
      <c r="A25" s="126" t="s">
        <v>22</v>
      </c>
      <c r="B25" s="126"/>
      <c r="C25" s="126"/>
      <c r="D25" s="126"/>
      <c r="E25" s="126"/>
      <c r="F25" s="126"/>
      <c r="G25" s="21">
        <f>SUM(G23:G24)</f>
        <v>16107.6</v>
      </c>
    </row>
    <row r="28" spans="1:7" ht="12.75">
      <c r="A28" s="122" t="s">
        <v>48</v>
      </c>
      <c r="B28" s="123"/>
      <c r="C28" s="123"/>
      <c r="D28" s="123"/>
      <c r="E28" s="123"/>
      <c r="F28" s="123"/>
      <c r="G28" s="123"/>
    </row>
    <row r="30" spans="1:7" ht="38.25">
      <c r="A30" s="18" t="s">
        <v>0</v>
      </c>
      <c r="B30" s="18" t="s">
        <v>17</v>
      </c>
      <c r="C30" s="19" t="s">
        <v>18</v>
      </c>
      <c r="D30" s="19" t="s">
        <v>19</v>
      </c>
      <c r="E30" s="19" t="s">
        <v>20</v>
      </c>
      <c r="F30" s="18" t="s">
        <v>6</v>
      </c>
      <c r="G30" s="18" t="s">
        <v>21</v>
      </c>
    </row>
    <row r="31" spans="1:7" ht="25.5">
      <c r="A31" s="20">
        <v>1</v>
      </c>
      <c r="B31" s="7" t="s">
        <v>26</v>
      </c>
      <c r="C31" s="13">
        <v>1.03</v>
      </c>
      <c r="D31" s="67">
        <v>600</v>
      </c>
      <c r="E31" s="21">
        <f>C31*D31</f>
        <v>618</v>
      </c>
      <c r="F31" s="21">
        <f>E31*0.24</f>
        <v>148.32</v>
      </c>
      <c r="G31" s="21">
        <f>E31+F31</f>
        <v>766.3199999999999</v>
      </c>
    </row>
    <row r="32" spans="1:7" ht="25.5">
      <c r="A32" s="20">
        <v>2</v>
      </c>
      <c r="B32" s="7" t="s">
        <v>55</v>
      </c>
      <c r="C32" s="13">
        <v>1.26</v>
      </c>
      <c r="D32" s="67">
        <v>2200</v>
      </c>
      <c r="E32" s="21">
        <f>C32*D32</f>
        <v>2772</v>
      </c>
      <c r="F32" s="21">
        <f>E32*0.24</f>
        <v>665.28</v>
      </c>
      <c r="G32" s="21">
        <f>E32+F32</f>
        <v>3437.2799999999997</v>
      </c>
    </row>
    <row r="33" spans="1:7" ht="12.75">
      <c r="A33" s="126" t="s">
        <v>22</v>
      </c>
      <c r="B33" s="126"/>
      <c r="C33" s="126"/>
      <c r="D33" s="126"/>
      <c r="E33" s="126"/>
      <c r="F33" s="126"/>
      <c r="G33" s="21">
        <f>SUM(G31:G32)</f>
        <v>4203.599999999999</v>
      </c>
    </row>
    <row r="36" spans="1:7" ht="12.75">
      <c r="A36" s="122" t="s">
        <v>49</v>
      </c>
      <c r="B36" s="123"/>
      <c r="C36" s="123"/>
      <c r="D36" s="123"/>
      <c r="E36" s="123"/>
      <c r="F36" s="123"/>
      <c r="G36" s="123"/>
    </row>
    <row r="38" spans="1:7" ht="38.25">
      <c r="A38" s="18" t="s">
        <v>0</v>
      </c>
      <c r="B38" s="18" t="s">
        <v>17</v>
      </c>
      <c r="C38" s="19" t="s">
        <v>18</v>
      </c>
      <c r="D38" s="19" t="s">
        <v>19</v>
      </c>
      <c r="E38" s="19" t="s">
        <v>20</v>
      </c>
      <c r="F38" s="18" t="s">
        <v>6</v>
      </c>
      <c r="G38" s="18" t="s">
        <v>21</v>
      </c>
    </row>
    <row r="39" spans="1:7" ht="25.5">
      <c r="A39" s="20">
        <v>1</v>
      </c>
      <c r="B39" s="7" t="s">
        <v>26</v>
      </c>
      <c r="C39" s="13">
        <v>1.03</v>
      </c>
      <c r="D39" s="67">
        <v>6225</v>
      </c>
      <c r="E39" s="21">
        <f>C39*D39</f>
        <v>6411.75</v>
      </c>
      <c r="F39" s="21">
        <f>E39*0.24</f>
        <v>1538.82</v>
      </c>
      <c r="G39" s="21">
        <f>E39+F39</f>
        <v>7950.57</v>
      </c>
    </row>
    <row r="40" spans="1:7" ht="25.5">
      <c r="A40" s="20">
        <v>2</v>
      </c>
      <c r="B40" s="7" t="s">
        <v>55</v>
      </c>
      <c r="C40" s="13">
        <v>1.26</v>
      </c>
      <c r="D40" s="67">
        <v>1200</v>
      </c>
      <c r="E40" s="21">
        <f>C40*D40</f>
        <v>1512</v>
      </c>
      <c r="F40" s="21">
        <f>E40*0.24</f>
        <v>362.88</v>
      </c>
      <c r="G40" s="21">
        <f>E40+F40</f>
        <v>1874.88</v>
      </c>
    </row>
    <row r="41" spans="1:7" ht="12.75">
      <c r="A41" s="126" t="s">
        <v>22</v>
      </c>
      <c r="B41" s="126"/>
      <c r="C41" s="126"/>
      <c r="D41" s="126"/>
      <c r="E41" s="126"/>
      <c r="F41" s="126"/>
      <c r="G41" s="21">
        <f>SUM(G39:G40)</f>
        <v>9825.45</v>
      </c>
    </row>
    <row r="43" spans="1:8" ht="25.5">
      <c r="A43" s="63" t="s">
        <v>0</v>
      </c>
      <c r="B43" s="63" t="s">
        <v>56</v>
      </c>
      <c r="C43" s="63"/>
      <c r="D43" s="63" t="s">
        <v>4</v>
      </c>
      <c r="E43" s="63" t="s">
        <v>18</v>
      </c>
      <c r="F43" s="61" t="s">
        <v>59</v>
      </c>
      <c r="G43" s="63" t="s">
        <v>60</v>
      </c>
      <c r="H43" s="61" t="s">
        <v>61</v>
      </c>
    </row>
    <row r="44" spans="1:8" ht="12" customHeight="1">
      <c r="A44" s="68">
        <v>1</v>
      </c>
      <c r="B44" s="63" t="s">
        <v>57</v>
      </c>
      <c r="C44" s="63"/>
      <c r="D44" s="64">
        <f>D7+D15+D23+D31+D39</f>
        <v>49075</v>
      </c>
      <c r="E44" s="65">
        <v>1.03</v>
      </c>
      <c r="F44" s="66">
        <f>D44*E44</f>
        <v>50547.25</v>
      </c>
      <c r="G44" s="66">
        <f>F44*0.24</f>
        <v>12131.34</v>
      </c>
      <c r="H44" s="66">
        <f>F44+G44</f>
        <v>62678.59</v>
      </c>
    </row>
    <row r="45" spans="1:8" ht="12.75">
      <c r="A45" s="68">
        <v>2</v>
      </c>
      <c r="B45" s="63" t="s">
        <v>58</v>
      </c>
      <c r="C45" s="63"/>
      <c r="D45" s="64">
        <f>D8+D16+D24+D32+D40</f>
        <v>7500</v>
      </c>
      <c r="E45" s="65">
        <v>1.26</v>
      </c>
      <c r="F45" s="66">
        <f>D45*E45</f>
        <v>9450</v>
      </c>
      <c r="G45" s="66">
        <f>F45*0.24</f>
        <v>2268</v>
      </c>
      <c r="H45" s="66">
        <f>F45+G45</f>
        <v>11718</v>
      </c>
    </row>
    <row r="46" spans="1:10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2.75">
      <c r="A47" s="3"/>
      <c r="B47" s="3" t="s">
        <v>7</v>
      </c>
      <c r="C47" s="3"/>
      <c r="D47" s="3"/>
      <c r="E47" s="3"/>
      <c r="F47" s="3"/>
      <c r="G47" s="3"/>
      <c r="H47" s="66">
        <f>H44+H45</f>
        <v>74396.59</v>
      </c>
      <c r="I47" s="3"/>
      <c r="J47" s="3"/>
    </row>
    <row r="48" spans="1:10" ht="12.75">
      <c r="A48" s="10"/>
      <c r="B48" s="53"/>
      <c r="C48" s="53"/>
      <c r="D48" s="53"/>
      <c r="E48" s="53"/>
      <c r="F48" s="54"/>
      <c r="G48" s="54"/>
      <c r="H48" s="54"/>
      <c r="I48" s="54"/>
      <c r="J48" s="54"/>
    </row>
    <row r="49" spans="1:10" ht="38.25" customHeight="1">
      <c r="A49" s="127"/>
      <c r="B49" s="129"/>
      <c r="C49" s="127"/>
      <c r="D49" s="93"/>
      <c r="E49" s="96"/>
      <c r="F49" s="3"/>
      <c r="G49" s="3"/>
      <c r="H49" s="5"/>
      <c r="I49" s="5"/>
      <c r="J49" s="5"/>
    </row>
    <row r="50" spans="1:10" ht="12.75">
      <c r="A50" s="127"/>
      <c r="B50" s="129"/>
      <c r="C50" s="127"/>
      <c r="D50" s="93"/>
      <c r="E50" s="96"/>
      <c r="F50" s="3"/>
      <c r="G50" s="3"/>
      <c r="H50" s="5"/>
      <c r="I50" s="5"/>
      <c r="J50" s="5"/>
    </row>
    <row r="51" spans="1:10" ht="12.75">
      <c r="A51" s="127"/>
      <c r="B51" s="129"/>
      <c r="C51" s="127"/>
      <c r="D51" s="93"/>
      <c r="E51" s="96"/>
      <c r="F51" s="3"/>
      <c r="G51" s="3"/>
      <c r="H51" s="5"/>
      <c r="I51" s="5"/>
      <c r="J51" s="5"/>
    </row>
    <row r="52" spans="1:10" ht="38.25" customHeight="1">
      <c r="A52" s="127"/>
      <c r="B52" s="129"/>
      <c r="C52" s="127"/>
      <c r="D52" s="93"/>
      <c r="E52" s="94"/>
      <c r="F52" s="3"/>
      <c r="G52" s="3"/>
      <c r="H52" s="5"/>
      <c r="I52" s="5"/>
      <c r="J52" s="5"/>
    </row>
    <row r="53" spans="1:10" ht="12.75">
      <c r="A53" s="127"/>
      <c r="B53" s="129"/>
      <c r="C53" s="127"/>
      <c r="D53" s="93"/>
      <c r="E53" s="94"/>
      <c r="F53" s="3"/>
      <c r="G53" s="3"/>
      <c r="H53" s="5"/>
      <c r="I53" s="5"/>
      <c r="J53" s="5"/>
    </row>
    <row r="54" spans="1:10" ht="12.75">
      <c r="A54" s="127"/>
      <c r="B54" s="129"/>
      <c r="C54" s="127"/>
      <c r="D54" s="93"/>
      <c r="E54" s="94"/>
      <c r="F54" s="3"/>
      <c r="G54" s="3"/>
      <c r="H54" s="5"/>
      <c r="I54" s="5"/>
      <c r="J54" s="5"/>
    </row>
    <row r="55" spans="1:10" ht="38.25" customHeight="1">
      <c r="A55" s="127"/>
      <c r="B55" s="129"/>
      <c r="C55" s="127"/>
      <c r="D55" s="97"/>
      <c r="E55" s="94"/>
      <c r="F55" s="3"/>
      <c r="G55" s="3"/>
      <c r="H55" s="5"/>
      <c r="I55" s="5"/>
      <c r="J55" s="5"/>
    </row>
    <row r="56" spans="1:10" ht="12.75">
      <c r="A56" s="127"/>
      <c r="B56" s="129"/>
      <c r="C56" s="127"/>
      <c r="D56" s="97"/>
      <c r="E56" s="94"/>
      <c r="F56" s="3"/>
      <c r="G56" s="3"/>
      <c r="H56" s="5"/>
      <c r="I56" s="5"/>
      <c r="J56" s="5"/>
    </row>
    <row r="57" spans="1:10" ht="38.25" customHeight="1">
      <c r="A57" s="127"/>
      <c r="B57" s="129"/>
      <c r="C57" s="127"/>
      <c r="D57" s="93"/>
      <c r="E57" s="94"/>
      <c r="F57" s="3"/>
      <c r="G57" s="3"/>
      <c r="H57" s="5"/>
      <c r="I57" s="5"/>
      <c r="J57" s="5"/>
    </row>
    <row r="58" spans="1:10" ht="12.75">
      <c r="A58" s="127"/>
      <c r="B58" s="129"/>
      <c r="C58" s="127"/>
      <c r="D58" s="93"/>
      <c r="E58" s="94"/>
      <c r="F58" s="3"/>
      <c r="G58" s="3"/>
      <c r="H58" s="5"/>
      <c r="I58" s="5"/>
      <c r="J58" s="5"/>
    </row>
    <row r="59" spans="1:10" ht="38.25" customHeight="1">
      <c r="A59" s="127"/>
      <c r="B59" s="129"/>
      <c r="C59" s="127"/>
      <c r="D59" s="93"/>
      <c r="E59" s="94"/>
      <c r="F59" s="3"/>
      <c r="G59" s="3"/>
      <c r="H59" s="5"/>
      <c r="I59" s="5"/>
      <c r="J59" s="5"/>
    </row>
    <row r="60" spans="1:10" ht="12.75">
      <c r="A60" s="127"/>
      <c r="B60" s="129"/>
      <c r="C60" s="127"/>
      <c r="D60" s="93"/>
      <c r="E60" s="94"/>
      <c r="F60" s="3"/>
      <c r="G60" s="3"/>
      <c r="H60" s="5"/>
      <c r="I60" s="5"/>
      <c r="J60" s="5"/>
    </row>
    <row r="61" spans="1:10" ht="38.25" customHeight="1">
      <c r="A61" s="127"/>
      <c r="B61" s="95"/>
      <c r="C61" s="127"/>
      <c r="D61" s="93"/>
      <c r="E61" s="94"/>
      <c r="F61" s="3"/>
      <c r="G61" s="3"/>
      <c r="H61" s="5"/>
      <c r="I61" s="5"/>
      <c r="J61" s="5"/>
    </row>
    <row r="62" spans="1:10" ht="12.75">
      <c r="A62" s="127"/>
      <c r="B62" s="95"/>
      <c r="C62" s="127"/>
      <c r="D62" s="93"/>
      <c r="E62" s="94"/>
      <c r="F62" s="3"/>
      <c r="G62" s="3"/>
      <c r="H62" s="5"/>
      <c r="I62" s="5"/>
      <c r="J62" s="5"/>
    </row>
    <row r="63" spans="1:10" ht="38.25" customHeight="1">
      <c r="A63" s="127"/>
      <c r="B63" s="95"/>
      <c r="C63" s="127"/>
      <c r="D63" s="93"/>
      <c r="E63" s="94"/>
      <c r="F63" s="3"/>
      <c r="G63" s="3"/>
      <c r="H63" s="5"/>
      <c r="I63" s="5"/>
      <c r="J63" s="5"/>
    </row>
    <row r="64" spans="1:10" ht="12.75">
      <c r="A64" s="127"/>
      <c r="B64" s="95"/>
      <c r="C64" s="127"/>
      <c r="D64" s="93"/>
      <c r="E64" s="94"/>
      <c r="F64" s="3"/>
      <c r="G64" s="3"/>
      <c r="H64" s="5"/>
      <c r="I64" s="5"/>
      <c r="J64" s="5"/>
    </row>
    <row r="65" spans="1:10" ht="12.75">
      <c r="A65" s="10"/>
      <c r="B65" s="57"/>
      <c r="C65" s="10"/>
      <c r="D65" s="55"/>
      <c r="E65" s="56"/>
      <c r="F65" s="3"/>
      <c r="G65" s="3"/>
      <c r="H65" s="5"/>
      <c r="I65" s="5"/>
      <c r="J65" s="5"/>
    </row>
    <row r="66" spans="1:10" ht="12.75">
      <c r="A66" s="10"/>
      <c r="B66" s="57"/>
      <c r="C66" s="10"/>
      <c r="D66" s="55"/>
      <c r="E66" s="56"/>
      <c r="F66" s="3"/>
      <c r="G66" s="3"/>
      <c r="H66" s="5"/>
      <c r="I66" s="5"/>
      <c r="J66" s="5"/>
    </row>
    <row r="67" spans="1:10" ht="25.5" customHeight="1">
      <c r="A67" s="127"/>
      <c r="B67" s="95"/>
      <c r="C67" s="127"/>
      <c r="D67" s="93"/>
      <c r="E67" s="94"/>
      <c r="F67" s="3"/>
      <c r="G67" s="3"/>
      <c r="H67" s="5"/>
      <c r="I67" s="5"/>
      <c r="J67" s="5"/>
    </row>
    <row r="68" spans="1:10" ht="12.75">
      <c r="A68" s="127"/>
      <c r="B68" s="95"/>
      <c r="C68" s="127"/>
      <c r="D68" s="93"/>
      <c r="E68" s="94"/>
      <c r="F68" s="3"/>
      <c r="G68" s="3"/>
      <c r="H68" s="5"/>
      <c r="I68" s="5"/>
      <c r="J68" s="5"/>
    </row>
    <row r="69" spans="1:10" ht="38.25" customHeight="1">
      <c r="A69" s="127"/>
      <c r="B69" s="95"/>
      <c r="C69" s="127"/>
      <c r="D69" s="93"/>
      <c r="E69" s="94"/>
      <c r="F69" s="3"/>
      <c r="G69" s="3"/>
      <c r="H69" s="5"/>
      <c r="I69" s="5"/>
      <c r="J69" s="5"/>
    </row>
    <row r="70" spans="1:10" ht="12.75">
      <c r="A70" s="127"/>
      <c r="B70" s="95"/>
      <c r="C70" s="127"/>
      <c r="D70" s="93"/>
      <c r="E70" s="94"/>
      <c r="F70" s="3"/>
      <c r="G70" s="3"/>
      <c r="H70" s="5"/>
      <c r="I70" s="5"/>
      <c r="J70" s="5"/>
    </row>
    <row r="71" spans="1:10" ht="12.75">
      <c r="A71" s="127"/>
      <c r="B71" s="95"/>
      <c r="C71" s="127"/>
      <c r="D71" s="93"/>
      <c r="E71" s="94"/>
      <c r="F71" s="3"/>
      <c r="G71" s="3"/>
      <c r="H71" s="5"/>
      <c r="I71" s="5"/>
      <c r="J71" s="5"/>
    </row>
    <row r="72" spans="1:10" ht="38.25" customHeight="1">
      <c r="A72" s="127"/>
      <c r="B72" s="129"/>
      <c r="C72" s="127"/>
      <c r="D72" s="93"/>
      <c r="E72" s="94"/>
      <c r="F72" s="3"/>
      <c r="G72" s="3"/>
      <c r="H72" s="5"/>
      <c r="I72" s="5"/>
      <c r="J72" s="5"/>
    </row>
    <row r="73" spans="1:10" ht="12.75">
      <c r="A73" s="127"/>
      <c r="B73" s="129"/>
      <c r="C73" s="127"/>
      <c r="D73" s="93"/>
      <c r="E73" s="94"/>
      <c r="F73" s="3"/>
      <c r="G73" s="3"/>
      <c r="H73" s="5"/>
      <c r="I73" s="5"/>
      <c r="J73" s="5"/>
    </row>
    <row r="74" spans="1:10" ht="38.25" customHeight="1">
      <c r="A74" s="127"/>
      <c r="B74" s="129"/>
      <c r="C74" s="127"/>
      <c r="D74" s="93"/>
      <c r="E74" s="94"/>
      <c r="F74" s="3"/>
      <c r="G74" s="3"/>
      <c r="H74" s="5"/>
      <c r="I74" s="5"/>
      <c r="J74" s="5"/>
    </row>
    <row r="75" spans="1:10" ht="12.75">
      <c r="A75" s="127"/>
      <c r="B75" s="129"/>
      <c r="C75" s="127"/>
      <c r="D75" s="93"/>
      <c r="E75" s="94"/>
      <c r="F75" s="3"/>
      <c r="G75" s="3"/>
      <c r="H75" s="5"/>
      <c r="I75" s="5"/>
      <c r="J75" s="5"/>
    </row>
    <row r="76" spans="1:10" ht="38.25" customHeight="1">
      <c r="A76" s="127"/>
      <c r="B76" s="129"/>
      <c r="C76" s="127"/>
      <c r="D76" s="93"/>
      <c r="E76" s="94"/>
      <c r="F76" s="3"/>
      <c r="G76" s="3"/>
      <c r="H76" s="5"/>
      <c r="I76" s="5"/>
      <c r="J76" s="5"/>
    </row>
    <row r="77" spans="1:10" ht="12.75">
      <c r="A77" s="127"/>
      <c r="B77" s="129"/>
      <c r="C77" s="127"/>
      <c r="D77" s="93"/>
      <c r="E77" s="94"/>
      <c r="F77" s="3"/>
      <c r="G77" s="3"/>
      <c r="H77" s="5"/>
      <c r="I77" s="5"/>
      <c r="J77" s="5"/>
    </row>
    <row r="78" spans="1:10" ht="38.25" customHeight="1">
      <c r="A78" s="127"/>
      <c r="B78" s="129"/>
      <c r="C78" s="127"/>
      <c r="D78" s="93"/>
      <c r="E78" s="94"/>
      <c r="F78" s="3"/>
      <c r="G78" s="3"/>
      <c r="H78" s="5"/>
      <c r="I78" s="5"/>
      <c r="J78" s="5"/>
    </row>
    <row r="79" spans="1:10" ht="12.75">
      <c r="A79" s="127"/>
      <c r="B79" s="129"/>
      <c r="C79" s="127"/>
      <c r="D79" s="93"/>
      <c r="E79" s="94"/>
      <c r="F79" s="3"/>
      <c r="G79" s="3"/>
      <c r="H79" s="5"/>
      <c r="I79" s="5"/>
      <c r="J79" s="5"/>
    </row>
    <row r="80" spans="1:10" ht="25.5" customHeight="1">
      <c r="A80" s="127"/>
      <c r="B80" s="129"/>
      <c r="C80" s="127"/>
      <c r="D80" s="93"/>
      <c r="E80" s="94"/>
      <c r="F80" s="3"/>
      <c r="G80" s="3"/>
      <c r="H80" s="5"/>
      <c r="I80" s="5"/>
      <c r="J80" s="5"/>
    </row>
    <row r="81" spans="1:10" ht="12.75">
      <c r="A81" s="127"/>
      <c r="B81" s="129"/>
      <c r="C81" s="127"/>
      <c r="D81" s="93"/>
      <c r="E81" s="94"/>
      <c r="F81" s="3"/>
      <c r="G81" s="3"/>
      <c r="H81" s="5"/>
      <c r="I81" s="5"/>
      <c r="J81" s="5"/>
    </row>
    <row r="82" spans="1:10" ht="12.75">
      <c r="A82" s="127"/>
      <c r="B82" s="129"/>
      <c r="C82" s="127"/>
      <c r="D82" s="93"/>
      <c r="E82" s="94"/>
      <c r="F82" s="3"/>
      <c r="G82" s="3"/>
      <c r="H82" s="5"/>
      <c r="I82" s="5"/>
      <c r="J82" s="5"/>
    </row>
    <row r="83" spans="1:10" ht="12.75">
      <c r="A83" s="127"/>
      <c r="B83" s="129"/>
      <c r="C83" s="127"/>
      <c r="D83" s="93"/>
      <c r="E83" s="94"/>
      <c r="F83" s="3"/>
      <c r="G83" s="3"/>
      <c r="H83" s="5"/>
      <c r="I83" s="5"/>
      <c r="J83" s="5"/>
    </row>
    <row r="84" spans="1:10" ht="12.75">
      <c r="A84" s="10"/>
      <c r="B84" s="53"/>
      <c r="C84" s="10"/>
      <c r="D84" s="55"/>
      <c r="E84" s="56"/>
      <c r="F84" s="3"/>
      <c r="G84" s="3"/>
      <c r="H84" s="5"/>
      <c r="I84" s="5"/>
      <c r="J84" s="5"/>
    </row>
    <row r="85" spans="1:10" ht="25.5" customHeight="1">
      <c r="A85" s="127"/>
      <c r="B85" s="129"/>
      <c r="C85" s="127"/>
      <c r="D85" s="93"/>
      <c r="E85" s="94"/>
      <c r="F85" s="3"/>
      <c r="G85" s="3"/>
      <c r="H85" s="5"/>
      <c r="I85" s="5"/>
      <c r="J85" s="5"/>
    </row>
    <row r="86" spans="1:10" ht="12.75">
      <c r="A86" s="127"/>
      <c r="B86" s="129"/>
      <c r="C86" s="127"/>
      <c r="D86" s="93"/>
      <c r="E86" s="94"/>
      <c r="F86" s="3"/>
      <c r="G86" s="3"/>
      <c r="H86" s="5"/>
      <c r="I86" s="5"/>
      <c r="J86" s="5"/>
    </row>
    <row r="87" spans="1:10" ht="12.75">
      <c r="A87" s="127"/>
      <c r="B87" s="129"/>
      <c r="C87" s="127"/>
      <c r="D87" s="93"/>
      <c r="E87" s="94"/>
      <c r="F87" s="3"/>
      <c r="G87" s="3"/>
      <c r="H87" s="5"/>
      <c r="I87" s="5"/>
      <c r="J87" s="5"/>
    </row>
    <row r="88" spans="1:10" ht="12.75">
      <c r="A88" s="127"/>
      <c r="B88" s="129"/>
      <c r="C88" s="127"/>
      <c r="D88" s="93"/>
      <c r="E88" s="94"/>
      <c r="F88" s="3"/>
      <c r="G88" s="3"/>
      <c r="H88" s="5"/>
      <c r="I88" s="5"/>
      <c r="J88" s="5"/>
    </row>
    <row r="89" spans="1:10" ht="12.75">
      <c r="A89" s="10"/>
      <c r="B89" s="53"/>
      <c r="C89" s="10"/>
      <c r="D89" s="55"/>
      <c r="E89" s="56"/>
      <c r="F89" s="3"/>
      <c r="G89" s="58"/>
      <c r="H89" s="5"/>
      <c r="I89" s="5"/>
      <c r="J89" s="5"/>
    </row>
    <row r="90" spans="1:10" ht="12.75">
      <c r="A90" s="10"/>
      <c r="B90" s="53"/>
      <c r="C90" s="10"/>
      <c r="D90" s="55"/>
      <c r="E90" s="56"/>
      <c r="F90" s="3"/>
      <c r="G90" s="58"/>
      <c r="H90" s="5"/>
      <c r="I90" s="5"/>
      <c r="J90" s="5"/>
    </row>
    <row r="91" spans="1:10" ht="12.75">
      <c r="A91" s="10"/>
      <c r="B91" s="53"/>
      <c r="C91" s="10"/>
      <c r="D91" s="55"/>
      <c r="E91" s="56"/>
      <c r="F91" s="3"/>
      <c r="G91" s="58"/>
      <c r="H91" s="5"/>
      <c r="I91" s="5"/>
      <c r="J91" s="5"/>
    </row>
    <row r="92" spans="1:10" ht="12.75">
      <c r="A92" s="10"/>
      <c r="B92" s="53"/>
      <c r="C92" s="10"/>
      <c r="D92" s="55"/>
      <c r="E92" s="56"/>
      <c r="F92" s="3"/>
      <c r="G92" s="58"/>
      <c r="H92" s="5"/>
      <c r="I92" s="5"/>
      <c r="J92" s="5"/>
    </row>
    <row r="93" spans="1:10" ht="12.75">
      <c r="A93" s="128"/>
      <c r="B93" s="128"/>
      <c r="C93" s="128"/>
      <c r="D93" s="128"/>
      <c r="E93" s="128"/>
      <c r="F93" s="128"/>
      <c r="G93" s="128"/>
      <c r="H93" s="128"/>
      <c r="I93" s="128"/>
      <c r="J93" s="5"/>
    </row>
    <row r="94" spans="1:10" ht="12.75">
      <c r="A94" s="48"/>
      <c r="B94" s="47"/>
      <c r="C94" s="47"/>
      <c r="D94" s="47"/>
      <c r="E94" s="47"/>
      <c r="F94" s="47"/>
      <c r="G94" s="47"/>
      <c r="H94" s="47"/>
      <c r="I94" s="47"/>
      <c r="J94" s="5"/>
    </row>
    <row r="95" spans="1:10" ht="12.75">
      <c r="A95" s="48"/>
      <c r="B95" s="47"/>
      <c r="C95" s="47"/>
      <c r="D95" s="47"/>
      <c r="E95" s="47"/>
      <c r="F95" s="47"/>
      <c r="G95" s="47"/>
      <c r="H95" s="47"/>
      <c r="I95" s="47"/>
      <c r="J95" s="5"/>
    </row>
    <row r="96" spans="1:10" ht="12.75">
      <c r="A96" s="48"/>
      <c r="B96" s="47"/>
      <c r="C96" s="47"/>
      <c r="D96" s="47"/>
      <c r="E96" s="47"/>
      <c r="F96" s="47"/>
      <c r="G96" s="47"/>
      <c r="H96" s="47"/>
      <c r="I96" s="47"/>
      <c r="J96" s="5"/>
    </row>
    <row r="97" spans="1:10" ht="12.75">
      <c r="A97" s="48"/>
      <c r="B97" s="47"/>
      <c r="C97" s="47"/>
      <c r="D97" s="47"/>
      <c r="E97" s="47"/>
      <c r="F97" s="47"/>
      <c r="G97" s="47"/>
      <c r="H97" s="47"/>
      <c r="I97" s="47"/>
      <c r="J97" s="5"/>
    </row>
    <row r="98" spans="1:10" ht="12.75" customHeight="1">
      <c r="A98" s="125" t="s">
        <v>51</v>
      </c>
      <c r="B98" s="125"/>
      <c r="C98" s="125"/>
      <c r="D98" s="125"/>
      <c r="E98" s="125"/>
      <c r="F98" s="125"/>
      <c r="G98" s="125"/>
      <c r="H98" s="125"/>
      <c r="I98" s="125"/>
      <c r="J98" s="125"/>
    </row>
    <row r="100" spans="1:10" ht="38.25">
      <c r="A100" s="41" t="s">
        <v>0</v>
      </c>
      <c r="B100" s="8" t="s">
        <v>28</v>
      </c>
      <c r="C100" s="8" t="s">
        <v>29</v>
      </c>
      <c r="D100" s="39" t="s">
        <v>30</v>
      </c>
      <c r="E100" s="61" t="s">
        <v>31</v>
      </c>
      <c r="F100" s="41" t="s">
        <v>32</v>
      </c>
      <c r="G100" s="124" t="s">
        <v>34</v>
      </c>
      <c r="H100" s="124"/>
      <c r="I100" s="124"/>
      <c r="J100" s="124"/>
    </row>
    <row r="101" spans="1:10" ht="15.75" customHeight="1">
      <c r="A101" s="40">
        <v>1</v>
      </c>
      <c r="B101" s="18" t="s">
        <v>36</v>
      </c>
      <c r="C101" s="21">
        <v>15000</v>
      </c>
      <c r="D101" s="21">
        <f>J55+J57+J59+J69+J80+J85</f>
        <v>0</v>
      </c>
      <c r="E101" s="62">
        <f>G9</f>
        <v>4069.0600000000004</v>
      </c>
      <c r="F101" s="42">
        <f>C101-D101-E101</f>
        <v>10930.939999999999</v>
      </c>
      <c r="G101" s="117" t="s">
        <v>44</v>
      </c>
      <c r="H101" s="117"/>
      <c r="I101" s="117"/>
      <c r="J101" s="117"/>
    </row>
    <row r="102" spans="1:10" ht="12.75">
      <c r="A102" s="40">
        <v>2</v>
      </c>
      <c r="B102" s="18" t="s">
        <v>33</v>
      </c>
      <c r="C102" s="21">
        <v>130000</v>
      </c>
      <c r="D102" s="21">
        <f>J49+J52+J58+J65+J66+J70+J72+J74+J76+J78+J81+J84+J86</f>
        <v>0</v>
      </c>
      <c r="E102" s="62">
        <f>G17</f>
        <v>40190.88</v>
      </c>
      <c r="F102" s="42">
        <f>C102-D102-E102</f>
        <v>89809.12</v>
      </c>
      <c r="G102" s="118" t="s">
        <v>40</v>
      </c>
      <c r="H102" s="119"/>
      <c r="I102" s="119"/>
      <c r="J102" s="120"/>
    </row>
    <row r="103" spans="1:10" ht="12.75" customHeight="1">
      <c r="A103" s="40">
        <v>3</v>
      </c>
      <c r="B103" s="18" t="s">
        <v>37</v>
      </c>
      <c r="C103" s="21">
        <v>70000</v>
      </c>
      <c r="D103" s="21">
        <f>J50+J53+J61+J63+J67+J71+J77+J79+J82+J87</f>
        <v>0</v>
      </c>
      <c r="E103" s="62">
        <f>G25</f>
        <v>16107.6</v>
      </c>
      <c r="F103" s="42">
        <f>C103-D103-E103</f>
        <v>53892.4</v>
      </c>
      <c r="G103" s="118" t="s">
        <v>41</v>
      </c>
      <c r="H103" s="119"/>
      <c r="I103" s="119"/>
      <c r="J103" s="120"/>
    </row>
    <row r="104" spans="1:10" ht="16.5" customHeight="1">
      <c r="A104" s="40">
        <v>4</v>
      </c>
      <c r="B104" s="18" t="s">
        <v>38</v>
      </c>
      <c r="C104" s="21">
        <v>20000</v>
      </c>
      <c r="D104" s="21">
        <f>J89+J90+J91+J92</f>
        <v>0</v>
      </c>
      <c r="E104" s="62">
        <f>G33</f>
        <v>4203.599999999999</v>
      </c>
      <c r="F104" s="42">
        <f>C104-D104-E104</f>
        <v>15796.400000000001</v>
      </c>
      <c r="G104" s="121" t="s">
        <v>43</v>
      </c>
      <c r="H104" s="119"/>
      <c r="I104" s="119"/>
      <c r="J104" s="120"/>
    </row>
    <row r="105" spans="1:10" ht="26.25" customHeight="1">
      <c r="A105" s="40">
        <v>5</v>
      </c>
      <c r="B105" s="18" t="s">
        <v>39</v>
      </c>
      <c r="C105" s="21">
        <v>50000</v>
      </c>
      <c r="D105" s="21">
        <f>J51+J54+J56+J60+J62+J64+J68+J73+J75+J83+J88</f>
        <v>0</v>
      </c>
      <c r="E105" s="62">
        <f>G41</f>
        <v>9825.45</v>
      </c>
      <c r="F105" s="42">
        <f>C105-D105-E105</f>
        <v>40174.55</v>
      </c>
      <c r="G105" s="121" t="s">
        <v>42</v>
      </c>
      <c r="H105" s="119"/>
      <c r="I105" s="119"/>
      <c r="J105" s="120"/>
    </row>
    <row r="106" spans="1:10" ht="12.75">
      <c r="A106" s="49"/>
      <c r="B106" s="50" t="s">
        <v>35</v>
      </c>
      <c r="C106" s="51">
        <f>SUM(C101:C105)</f>
        <v>285000</v>
      </c>
      <c r="D106" s="51">
        <f>SUM(D101:D105)</f>
        <v>0</v>
      </c>
      <c r="E106" s="62">
        <f>SUM(E101:E105)</f>
        <v>74396.59</v>
      </c>
      <c r="F106" s="52">
        <f>SUM(F101:F105)</f>
        <v>210603.40999999997</v>
      </c>
      <c r="G106" s="46"/>
      <c r="H106" s="46"/>
      <c r="I106" s="46"/>
      <c r="J106" s="3"/>
    </row>
    <row r="107" ht="12.75">
      <c r="E107" s="38"/>
    </row>
    <row r="109" s="3" customFormat="1" ht="12.75"/>
    <row r="110" s="3" customFormat="1" ht="12.75"/>
    <row r="111" s="3" customFormat="1" ht="12.75"/>
    <row r="112" spans="3:5" s="3" customFormat="1" ht="12.75">
      <c r="C112" s="43"/>
      <c r="D112" s="44"/>
      <c r="E112" s="43"/>
    </row>
    <row r="113" spans="2:7" s="3" customFormat="1" ht="12.75">
      <c r="B113" s="44"/>
      <c r="C113" s="12"/>
      <c r="D113" s="45"/>
      <c r="E113" s="4"/>
      <c r="F113" s="4"/>
      <c r="G113" s="4"/>
    </row>
    <row r="114" spans="2:7" s="3" customFormat="1" ht="12.75">
      <c r="B114" s="44"/>
      <c r="C114" s="12"/>
      <c r="D114" s="5"/>
      <c r="E114" s="4"/>
      <c r="F114" s="4"/>
      <c r="G114" s="4"/>
    </row>
    <row r="115" spans="7:9" s="3" customFormat="1" ht="12.75">
      <c r="G115" s="4"/>
      <c r="H115" s="5"/>
      <c r="I115" s="4"/>
    </row>
    <row r="116" s="3" customFormat="1" ht="12.75"/>
  </sheetData>
  <sheetProtection/>
  <mergeCells count="95">
    <mergeCell ref="D78:D79"/>
    <mergeCell ref="E78:E79"/>
    <mergeCell ref="A63:A64"/>
    <mergeCell ref="B63:B64"/>
    <mergeCell ref="C63:C64"/>
    <mergeCell ref="D63:D64"/>
    <mergeCell ref="E63:E64"/>
    <mergeCell ref="A74:A75"/>
    <mergeCell ref="B74:B75"/>
    <mergeCell ref="C74:C75"/>
    <mergeCell ref="D85:D88"/>
    <mergeCell ref="E85:E88"/>
    <mergeCell ref="A55:A56"/>
    <mergeCell ref="B55:B56"/>
    <mergeCell ref="C55:C56"/>
    <mergeCell ref="D55:D56"/>
    <mergeCell ref="E55:E56"/>
    <mergeCell ref="A78:A79"/>
    <mergeCell ref="B78:B79"/>
    <mergeCell ref="C78:C79"/>
    <mergeCell ref="A59:A60"/>
    <mergeCell ref="B85:B88"/>
    <mergeCell ref="A85:A88"/>
    <mergeCell ref="C85:C88"/>
    <mergeCell ref="A69:A71"/>
    <mergeCell ref="B69:B71"/>
    <mergeCell ref="C69:C71"/>
    <mergeCell ref="E49:E51"/>
    <mergeCell ref="A80:A83"/>
    <mergeCell ref="B80:B83"/>
    <mergeCell ref="C80:C83"/>
    <mergeCell ref="D80:D83"/>
    <mergeCell ref="E80:E83"/>
    <mergeCell ref="E59:E60"/>
    <mergeCell ref="D59:D60"/>
    <mergeCell ref="C59:C60"/>
    <mergeCell ref="B59:B60"/>
    <mergeCell ref="B49:B51"/>
    <mergeCell ref="A49:A51"/>
    <mergeCell ref="C49:C51"/>
    <mergeCell ref="D49:D51"/>
    <mergeCell ref="E61:E62"/>
    <mergeCell ref="A76:A77"/>
    <mergeCell ref="B76:B77"/>
    <mergeCell ref="C76:C77"/>
    <mergeCell ref="D76:D77"/>
    <mergeCell ref="E76:E77"/>
    <mergeCell ref="D74:D75"/>
    <mergeCell ref="E74:E75"/>
    <mergeCell ref="D69:D71"/>
    <mergeCell ref="E69:E71"/>
    <mergeCell ref="E67:E68"/>
    <mergeCell ref="A72:A73"/>
    <mergeCell ref="B72:B73"/>
    <mergeCell ref="C72:C73"/>
    <mergeCell ref="D72:D73"/>
    <mergeCell ref="E72:E73"/>
    <mergeCell ref="A67:A68"/>
    <mergeCell ref="B67:B68"/>
    <mergeCell ref="C67:C68"/>
    <mergeCell ref="D67:D68"/>
    <mergeCell ref="D52:D54"/>
    <mergeCell ref="E52:E54"/>
    <mergeCell ref="A61:A62"/>
    <mergeCell ref="B61:B62"/>
    <mergeCell ref="C61:C62"/>
    <mergeCell ref="D61:D62"/>
    <mergeCell ref="B57:B58"/>
    <mergeCell ref="C57:C58"/>
    <mergeCell ref="D57:D58"/>
    <mergeCell ref="E57:E58"/>
    <mergeCell ref="A2:G2"/>
    <mergeCell ref="A46:J46"/>
    <mergeCell ref="A98:J98"/>
    <mergeCell ref="A9:F9"/>
    <mergeCell ref="A17:F17"/>
    <mergeCell ref="A25:F25"/>
    <mergeCell ref="A33:F33"/>
    <mergeCell ref="A41:F41"/>
    <mergeCell ref="A57:A58"/>
    <mergeCell ref="A93:I93"/>
    <mergeCell ref="G105:J105"/>
    <mergeCell ref="A4:G4"/>
    <mergeCell ref="A12:G12"/>
    <mergeCell ref="A20:G20"/>
    <mergeCell ref="A28:G28"/>
    <mergeCell ref="A36:G36"/>
    <mergeCell ref="G100:J100"/>
    <mergeCell ref="A52:A54"/>
    <mergeCell ref="B52:B54"/>
    <mergeCell ref="C52:C54"/>
    <mergeCell ref="G101:J101"/>
    <mergeCell ref="G102:J102"/>
    <mergeCell ref="G103:J103"/>
    <mergeCell ref="G104:J104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ΔΗΜΟΣ ΣΠΑΡΤΗΣ</cp:lastModifiedBy>
  <cp:lastPrinted>2017-04-28T05:18:35Z</cp:lastPrinted>
  <dcterms:created xsi:type="dcterms:W3CDTF">2015-01-26T07:45:13Z</dcterms:created>
  <dcterms:modified xsi:type="dcterms:W3CDTF">2017-05-03T07:24:57Z</dcterms:modified>
  <cp:category/>
  <cp:version/>
  <cp:contentType/>
  <cp:contentStatus/>
</cp:coreProperties>
</file>